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01"/>
  <workbookPr defaultThemeVersion="166925"/>
  <mc:AlternateContent xmlns:mc="http://schemas.openxmlformats.org/markup-compatibility/2006">
    <mc:Choice Requires="x15">
      <x15ac:absPath xmlns:x15ac="http://schemas.microsoft.com/office/spreadsheetml/2010/11/ac" url="https://sage365-my.sharepoint.com/personal/duncan_morgan_sage_com/Documents/Desktop/"/>
    </mc:Choice>
  </mc:AlternateContent>
  <xr:revisionPtr revIDLastSave="195" documentId="8_{79F0E35B-4725-4E32-B1A5-A3C921E73D1C}" xr6:coauthVersionLast="45" xr6:coauthVersionMax="45" xr10:uidLastSave="{2AAAA7FD-1038-4689-BECD-E8FFD51E92E1}"/>
  <bookViews>
    <workbookView xWindow="20370" yWindow="-4725" windowWidth="29040" windowHeight="15840" xr2:uid="{C198A06F-8FE7-4A16-8AE0-1EECA0C1D085}"/>
  </bookViews>
  <sheets>
    <sheet name="Contracted hours" sheetId="5" r:id="rId1"/>
    <sheet name="July" sheetId="1" r:id="rId2"/>
    <sheet name="Aug" sheetId="2" r:id="rId3"/>
    <sheet name="Sep" sheetId="3" r:id="rId4"/>
    <sheet name="Oct" sheetId="4"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K6" i="1" l="1"/>
  <c r="B7" i="5"/>
  <c r="B2" i="4"/>
  <c r="B2" i="1"/>
  <c r="B2" i="2"/>
  <c r="B2" i="3"/>
  <c r="K12" i="4"/>
  <c r="K7" i="4"/>
  <c r="K7" i="3"/>
  <c r="K7" i="2"/>
  <c r="K16" i="4"/>
  <c r="N27" i="3"/>
  <c r="N22" i="3"/>
  <c r="N17" i="3"/>
  <c r="N12" i="3"/>
  <c r="N7" i="3"/>
  <c r="Q7" i="3"/>
  <c r="N32" i="2"/>
  <c r="N27" i="2"/>
  <c r="Q27" i="2" s="1"/>
  <c r="N22" i="2"/>
  <c r="N17" i="2"/>
  <c r="N12" i="2"/>
  <c r="N7" i="2"/>
  <c r="N27" i="1"/>
  <c r="T27" i="1" s="1"/>
  <c r="N22" i="1"/>
  <c r="N17" i="1"/>
  <c r="N12" i="1"/>
  <c r="N7" i="1"/>
  <c r="N27" i="4"/>
  <c r="N22" i="4"/>
  <c r="N17" i="4"/>
  <c r="N12" i="4"/>
  <c r="N7" i="4"/>
  <c r="Q7" i="4"/>
  <c r="C21" i="4"/>
  <c r="K12" i="3"/>
  <c r="K16" i="3"/>
  <c r="K12" i="2"/>
  <c r="D26" i="3"/>
  <c r="C26" i="2"/>
  <c r="K12" i="1"/>
  <c r="K7" i="1"/>
  <c r="E21" i="1"/>
  <c r="N31" i="4"/>
  <c r="N31" i="3"/>
  <c r="Q12" i="3"/>
  <c r="Q22" i="3"/>
  <c r="F21" i="2"/>
  <c r="B31" i="2"/>
  <c r="N31" i="2"/>
  <c r="E11" i="2"/>
  <c r="G6" i="3"/>
  <c r="F11" i="3"/>
  <c r="B26" i="3"/>
  <c r="F16" i="3"/>
  <c r="G16" i="3"/>
  <c r="H6" i="3"/>
  <c r="D21" i="3"/>
  <c r="F21" i="3"/>
  <c r="G21" i="3"/>
  <c r="B16" i="3"/>
  <c r="C26" i="3"/>
  <c r="B11" i="3"/>
  <c r="C11" i="3"/>
  <c r="E16" i="3"/>
  <c r="C6" i="3"/>
  <c r="G6" i="4"/>
  <c r="F16" i="4"/>
  <c r="C26" i="4"/>
  <c r="C16" i="4"/>
  <c r="G21" i="4"/>
  <c r="E16" i="4"/>
  <c r="E26" i="4"/>
  <c r="B11" i="4"/>
  <c r="D21" i="4"/>
  <c r="F26" i="4"/>
  <c r="F6" i="4"/>
  <c r="B21" i="4"/>
  <c r="H11" i="4"/>
  <c r="E21" i="4"/>
  <c r="G26" i="4"/>
  <c r="H6" i="4"/>
  <c r="Q12" i="4"/>
  <c r="F21" i="4"/>
  <c r="C11" i="4"/>
  <c r="G16" i="4"/>
  <c r="H21" i="4"/>
  <c r="T7" i="4"/>
  <c r="D11" i="4"/>
  <c r="H16" i="4"/>
  <c r="E6" i="4"/>
  <c r="F11" i="4"/>
  <c r="B26" i="4"/>
  <c r="T22" i="3"/>
  <c r="T7" i="3"/>
  <c r="Q22" i="4"/>
  <c r="T22" i="4"/>
  <c r="E11" i="4"/>
  <c r="B16" i="4"/>
  <c r="D26" i="4"/>
  <c r="G11" i="4"/>
  <c r="D16" i="4"/>
  <c r="G11" i="3"/>
  <c r="B21" i="3"/>
  <c r="D6" i="3"/>
  <c r="H11" i="3"/>
  <c r="C21" i="3"/>
  <c r="E6" i="3"/>
  <c r="F6" i="3"/>
  <c r="D11" i="3"/>
  <c r="H21" i="3"/>
  <c r="C16" i="3"/>
  <c r="E11" i="3"/>
  <c r="D16" i="3"/>
  <c r="H16" i="3"/>
  <c r="E21" i="3"/>
  <c r="G6" i="2"/>
  <c r="B16" i="2"/>
  <c r="H21" i="2"/>
  <c r="G26" i="2"/>
  <c r="H6" i="2"/>
  <c r="C16" i="2"/>
  <c r="H26" i="2"/>
  <c r="G21" i="2"/>
  <c r="D16" i="2"/>
  <c r="D26" i="2"/>
  <c r="B11" i="2"/>
  <c r="H16" i="2"/>
  <c r="E26" i="2"/>
  <c r="C11" i="2"/>
  <c r="F26" i="2"/>
  <c r="D11" i="2"/>
  <c r="E21" i="2"/>
  <c r="F11" i="2"/>
  <c r="B21" i="2"/>
  <c r="E16" i="2"/>
  <c r="G11" i="2"/>
  <c r="F16" i="2"/>
  <c r="C21" i="2"/>
  <c r="B26" i="2"/>
  <c r="H11" i="2"/>
  <c r="G16" i="2"/>
  <c r="D21" i="2"/>
  <c r="C26" i="1"/>
  <c r="D26" i="1"/>
  <c r="E26" i="1"/>
  <c r="B26" i="1"/>
  <c r="F26" i="1"/>
  <c r="F21" i="1"/>
  <c r="D6" i="1"/>
  <c r="G21" i="1"/>
  <c r="G16" i="1"/>
  <c r="E16" i="1"/>
  <c r="F11" i="1"/>
  <c r="F6" i="1"/>
  <c r="H16" i="1"/>
  <c r="H11" i="1"/>
  <c r="B21" i="1"/>
  <c r="H6" i="1"/>
  <c r="B16" i="1"/>
  <c r="C21" i="1"/>
  <c r="C11" i="1"/>
  <c r="D11" i="1"/>
  <c r="E11" i="1"/>
  <c r="F16" i="1"/>
  <c r="E6" i="1"/>
  <c r="H21" i="1"/>
  <c r="G11" i="1"/>
  <c r="G6" i="1"/>
  <c r="B11" i="1"/>
  <c r="C16" i="1"/>
  <c r="D21" i="1"/>
  <c r="D16" i="1"/>
  <c r="Q26" i="4"/>
  <c r="Q26" i="3"/>
  <c r="K6" i="4"/>
  <c r="K11" i="4"/>
  <c r="K15" i="4"/>
  <c r="T26" i="4"/>
  <c r="K6" i="3"/>
  <c r="T26" i="3"/>
  <c r="K6" i="2"/>
  <c r="N21" i="4"/>
  <c r="K11" i="2"/>
  <c r="N16" i="2"/>
  <c r="N16" i="1"/>
  <c r="N26" i="3"/>
  <c r="N6" i="3"/>
  <c r="N11" i="3"/>
  <c r="K11" i="3"/>
  <c r="N21" i="3"/>
  <c r="N6" i="4"/>
  <c r="N26" i="4"/>
  <c r="N16" i="4"/>
  <c r="N11" i="4"/>
  <c r="N16" i="3"/>
  <c r="N26" i="2"/>
  <c r="N21" i="2"/>
  <c r="N6" i="2"/>
  <c r="N11" i="2"/>
  <c r="N21" i="1"/>
  <c r="N26" i="1"/>
  <c r="N6" i="1"/>
  <c r="N11" i="1"/>
  <c r="K11" i="1"/>
  <c r="Q21" i="4"/>
  <c r="K15" i="2"/>
  <c r="K15" i="3"/>
  <c r="Q6" i="4"/>
  <c r="N30" i="4"/>
  <c r="Q6" i="3"/>
  <c r="N30" i="3"/>
  <c r="N35" i="2"/>
  <c r="Q16" i="1"/>
  <c r="N30" i="1"/>
  <c r="K15" i="1"/>
  <c r="Q11" i="4"/>
  <c r="Q16" i="2"/>
  <c r="T26" i="2"/>
  <c r="Q26" i="2"/>
  <c r="T26" i="1"/>
  <c r="Q26" i="1"/>
  <c r="T6" i="1"/>
  <c r="Q6" i="1"/>
  <c r="T21" i="3"/>
  <c r="Q21" i="3"/>
  <c r="Q11" i="3"/>
  <c r="T6" i="3"/>
  <c r="T21" i="4"/>
  <c r="T6" i="4"/>
  <c r="T25" i="4"/>
  <c r="T6" i="2"/>
  <c r="Q6" i="2"/>
  <c r="Q30" i="1"/>
  <c r="Q25" i="4"/>
  <c r="Q25" i="3"/>
  <c r="T25" i="3"/>
  <c r="Q30" i="2"/>
  <c r="T30" i="2"/>
  <c r="T30" i="1"/>
  <c r="Q27" i="1" l="1"/>
  <c r="Q17" i="1"/>
  <c r="K16" i="1"/>
  <c r="Q7" i="1"/>
  <c r="T7" i="1"/>
  <c r="T31" i="1" s="1"/>
  <c r="N31" i="1"/>
  <c r="T27" i="2"/>
  <c r="Q17" i="2"/>
  <c r="T7" i="2"/>
  <c r="N36" i="2"/>
  <c r="K16" i="2"/>
  <c r="Q7" i="2"/>
  <c r="Q31" i="1" l="1"/>
  <c r="T31" i="2"/>
  <c r="Q31" i="2"/>
</calcChain>
</file>

<file path=xl/sharedStrings.xml><?xml version="1.0" encoding="utf-8"?>
<sst xmlns="http://schemas.openxmlformats.org/spreadsheetml/2006/main" count="468" uniqueCount="106">
  <si>
    <t>Fixed hours</t>
  </si>
  <si>
    <t>Contracted hours</t>
  </si>
  <si>
    <t>hours</t>
  </si>
  <si>
    <t>Per</t>
  </si>
  <si>
    <t>days</t>
  </si>
  <si>
    <t>Daily hours</t>
  </si>
  <si>
    <t>Monthly</t>
  </si>
  <si>
    <t>Weekly</t>
  </si>
  <si>
    <t>Fortnightly</t>
  </si>
  <si>
    <t>Four weekly</t>
  </si>
  <si>
    <t>Mon</t>
  </si>
  <si>
    <t>Tue</t>
  </si>
  <si>
    <t>Wed</t>
  </si>
  <si>
    <t>Thu</t>
  </si>
  <si>
    <t>Fri</t>
  </si>
  <si>
    <t>Sat</t>
  </si>
  <si>
    <t>Sun</t>
  </si>
  <si>
    <t>Tax Month 3*</t>
  </si>
  <si>
    <t>(1-5 Jul)</t>
  </si>
  <si>
    <t>Tax Week 13*</t>
  </si>
  <si>
    <t>Tax Weeks 13-14*</t>
  </si>
  <si>
    <t>(1-12 Jul)</t>
  </si>
  <si>
    <t>Tax Weeks 13-16*</t>
  </si>
  <si>
    <t>(1-26 Jul)</t>
  </si>
  <si>
    <t>Normal hours</t>
  </si>
  <si>
    <t>Actual hours</t>
  </si>
  <si>
    <t>Tax Month 4*</t>
  </si>
  <si>
    <t>(6-31 Jul)</t>
  </si>
  <si>
    <t>Tax Week 14</t>
  </si>
  <si>
    <t>(6-12 Jul)</t>
  </si>
  <si>
    <t>Total</t>
  </si>
  <si>
    <t>Tax Week 15</t>
  </si>
  <si>
    <t>(13-19 Jul)</t>
  </si>
  <si>
    <t>Tax Weeks 15-16</t>
  </si>
  <si>
    <t>(13-26 Jul)</t>
  </si>
  <si>
    <t>Tax Week 16</t>
  </si>
  <si>
    <t>(20-26 Jul)</t>
  </si>
  <si>
    <t>Tax Week 17*</t>
  </si>
  <si>
    <t>(27-31 Jul)</t>
  </si>
  <si>
    <t>Tax Weeks 17-18*</t>
  </si>
  <si>
    <t>(25-31 Jul)</t>
  </si>
  <si>
    <t>Tax Weeks 17-20*</t>
  </si>
  <si>
    <t>Normal  hours</t>
  </si>
  <si>
    <t>(1-5 Aug)</t>
  </si>
  <si>
    <t>(1-2 Aug)</t>
  </si>
  <si>
    <t>(1-9 Aug)</t>
  </si>
  <si>
    <t>(1-23 Aug)</t>
  </si>
  <si>
    <t>Tax Month 5*</t>
  </si>
  <si>
    <t>(6-31 Aug)</t>
  </si>
  <si>
    <t>Tax Week 18</t>
  </si>
  <si>
    <t>(3-9 Aug)</t>
  </si>
  <si>
    <t>Tax Week 19</t>
  </si>
  <si>
    <t>(10-16 Aug)</t>
  </si>
  <si>
    <t>Tax Weeks 19-20</t>
  </si>
  <si>
    <t>(10-23 Aug)</t>
  </si>
  <si>
    <t>Tax Week 20</t>
  </si>
  <si>
    <t>(17-23 Aug)</t>
  </si>
  <si>
    <t>Tax Week 21</t>
  </si>
  <si>
    <t>(24-30 Aug)</t>
  </si>
  <si>
    <t>Tax Weeks 21-22*</t>
  </si>
  <si>
    <t>(24-31 Aug)</t>
  </si>
  <si>
    <t>Tax Weeks 21-24*</t>
  </si>
  <si>
    <t>Tax Week 22*</t>
  </si>
  <si>
    <t>(31 Aug)</t>
  </si>
  <si>
    <t>(1-5 Sep)</t>
  </si>
  <si>
    <t>(1-6 Sep)</t>
  </si>
  <si>
    <t>(1-20 Sep)</t>
  </si>
  <si>
    <t>Tax Month 6*</t>
  </si>
  <si>
    <t>(6-30 Sep)</t>
  </si>
  <si>
    <t>Tax Week 23</t>
  </si>
  <si>
    <t>(7-13 Sep)</t>
  </si>
  <si>
    <t>Tax Weeks 23-24</t>
  </si>
  <si>
    <t>(7-20 Sep)</t>
  </si>
  <si>
    <t>Tax Week 24</t>
  </si>
  <si>
    <t>(14-20 Sep)</t>
  </si>
  <si>
    <t>Tax Week 25</t>
  </si>
  <si>
    <t>(21-27 Sep)</t>
  </si>
  <si>
    <t>Tax Weeks 25-26*</t>
  </si>
  <si>
    <t>(21-30 Sep)</t>
  </si>
  <si>
    <t>Tax Weeks 25-28*</t>
  </si>
  <si>
    <t>Tax Week 26*</t>
  </si>
  <si>
    <t>(28-30 Sep)</t>
  </si>
  <si>
    <t>(1-5 Oct)</t>
  </si>
  <si>
    <t>(1-4 Oct)</t>
  </si>
  <si>
    <t>(1-18 Oct)</t>
  </si>
  <si>
    <t>Tax Month 7*</t>
  </si>
  <si>
    <t>(6-31 Oct)</t>
  </si>
  <si>
    <t>Tax Week 27</t>
  </si>
  <si>
    <t>(5-11 Oct)</t>
  </si>
  <si>
    <t>Tax Weeks 27-28</t>
  </si>
  <si>
    <t>(5-18 Oct)</t>
  </si>
  <si>
    <t>Tax Week 28</t>
  </si>
  <si>
    <t>(12-18 Oct)</t>
  </si>
  <si>
    <t>Tax Week 29</t>
  </si>
  <si>
    <t>(19-25 Oct)</t>
  </si>
  <si>
    <t>Tax Weeks 29-30*</t>
  </si>
  <si>
    <t>(19-31 Oct)</t>
  </si>
  <si>
    <t>Tax Weeks 29-32*</t>
  </si>
  <si>
    <t>Tax Week 30*</t>
  </si>
  <si>
    <t>(26-31 Oct)</t>
  </si>
  <si>
    <t>How to use this tracker:</t>
  </si>
  <si>
    <r>
      <t xml:space="preserve">1. Enter </t>
    </r>
    <r>
      <rPr>
        <b/>
        <sz val="11"/>
        <color theme="1"/>
        <rFont val="Calibri"/>
        <family val="2"/>
        <scheme val="minor"/>
      </rPr>
      <t>Contracted hours</t>
    </r>
    <r>
      <rPr>
        <sz val="11"/>
        <color theme="1"/>
        <rFont val="Calibri"/>
        <family val="2"/>
        <scheme val="minor"/>
      </rPr>
      <t xml:space="preserve"> per period e.g. 40 hours per 7 days (week)</t>
    </r>
  </si>
  <si>
    <t>Flexible furlough tracker - Fixed hours</t>
  </si>
  <si>
    <r>
      <t xml:space="preserve">3. Check the </t>
    </r>
    <r>
      <rPr>
        <b/>
        <sz val="11"/>
        <color theme="1"/>
        <rFont val="Calibri"/>
        <family val="2"/>
        <scheme val="minor"/>
      </rPr>
      <t>Normal/Actual hours</t>
    </r>
    <r>
      <rPr>
        <sz val="11"/>
        <color theme="1"/>
        <rFont val="Calibri"/>
        <family val="2"/>
        <scheme val="minor"/>
      </rPr>
      <t xml:space="preserve"> breakdown by tax period for relevant pay frequency</t>
    </r>
  </si>
  <si>
    <r>
      <rPr>
        <b/>
        <sz val="11"/>
        <color theme="1"/>
        <rFont val="Calibri"/>
        <family val="2"/>
        <scheme val="minor"/>
      </rPr>
      <t>Disclaimer:</t>
    </r>
    <r>
      <rPr>
        <sz val="11"/>
        <color theme="1"/>
        <rFont val="Calibri"/>
        <family val="2"/>
        <scheme val="minor"/>
      </rPr>
      <t xml:space="preserve"> We've designed this tracker to help you record normal and actual hours for flexibly furloughed employees and assist with entering this information in the Job Retention Scheme Module. As this is general guidance, no guarantees can be made concerning its suitability for your particular needs. It's your responsibility to check that all information used to calculate your CJRS claim is accurate and in line with the guidance from HMRC.</t>
    </r>
  </si>
  <si>
    <r>
      <t xml:space="preserve">2. Enter </t>
    </r>
    <r>
      <rPr>
        <b/>
        <sz val="11"/>
        <color theme="1"/>
        <rFont val="Calibri"/>
        <family val="2"/>
        <scheme val="minor"/>
      </rPr>
      <t xml:space="preserve">Actual hours </t>
    </r>
    <r>
      <rPr>
        <sz val="11"/>
        <color theme="1"/>
        <rFont val="Calibri"/>
        <family val="2"/>
        <scheme val="minor"/>
      </rPr>
      <t>worked for each day in the relevant claim period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</si>
</sst>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theme="1"/>
      <name val="Calibri"/>
      <family val="2"/>
      <scheme val="minor"/>
    </font>
    <font>
      <b/>
      <u/>
      <sz val="11"/>
      <color theme="1"/>
      <name val="Calibri"/>
      <family val="2"/>
      <scheme val="minor"/>
    </font>
  </fonts>
  <fills count="5">
    <fill>
      <patternFill patternType="none"/>
    </fill>
    <fill>
      <patternFill patternType="gray125"/>
    </fill>
    <fill>
      <patternFill patternType="solid">
        <fgColor theme="2"/>
        <bgColor indexed="64"/>
      </patternFill>
    </fill>
    <fill>
      <patternFill patternType="solid">
        <fgColor theme="9" tint="0.79998168889431442"/>
        <bgColor indexed="64"/>
      </patternFill>
    </fill>
    <fill>
      <patternFill patternType="solid">
        <fgColor rgb="FFFFFF00"/>
        <bgColor indexed="64"/>
      </patternFill>
    </fill>
  </fills>
  <borders count="9">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s>
  <cellStyleXfs count="1">
    <xf numFmtId="0" fontId="0" fillId="0" borderId="0"/>
  </cellStyleXfs>
  <cellXfs count="38">
    <xf numFmtId="0" fontId="0" fillId="0" borderId="0" xfId="0"/>
    <xf numFmtId="0" fontId="0" fillId="0" borderId="0" xfId="0" applyAlignment="1">
      <alignment horizontal="center"/>
    </xf>
    <xf numFmtId="0" fontId="0" fillId="2" borderId="0" xfId="0" applyFill="1" applyAlignment="1">
      <alignment horizontal="center"/>
    </xf>
    <xf numFmtId="2" fontId="0" fillId="0" borderId="0" xfId="0" applyNumberFormat="1" applyAlignment="1">
      <alignment horizontal="center"/>
    </xf>
    <xf numFmtId="2" fontId="0" fillId="2" borderId="0" xfId="0" applyNumberFormat="1" applyFill="1" applyAlignment="1">
      <alignment horizontal="center"/>
    </xf>
    <xf numFmtId="0" fontId="0" fillId="0" borderId="0" xfId="0" applyFill="1"/>
    <xf numFmtId="0" fontId="0" fillId="0" borderId="0" xfId="0" applyFill="1" applyAlignment="1">
      <alignment horizontal="center"/>
    </xf>
    <xf numFmtId="0" fontId="1" fillId="0" borderId="0" xfId="0" applyFont="1"/>
    <xf numFmtId="16" fontId="0" fillId="0" borderId="0" xfId="0" applyNumberFormat="1" applyAlignment="1">
      <alignment horizontal="center"/>
    </xf>
    <xf numFmtId="16" fontId="0" fillId="0" borderId="0" xfId="0" applyNumberFormat="1" applyFill="1" applyAlignment="1">
      <alignment horizontal="center"/>
    </xf>
    <xf numFmtId="0" fontId="2" fillId="0" borderId="0" xfId="0" applyFont="1"/>
    <xf numFmtId="2" fontId="0" fillId="3" borderId="0" xfId="0" applyNumberFormat="1" applyFill="1" applyAlignment="1">
      <alignment horizontal="center"/>
    </xf>
    <xf numFmtId="0" fontId="1" fillId="0" borderId="1" xfId="0" applyFont="1" applyBorder="1"/>
    <xf numFmtId="0" fontId="0" fillId="0" borderId="3" xfId="0" applyBorder="1"/>
    <xf numFmtId="0" fontId="0" fillId="0" borderId="3" xfId="0" applyBorder="1" applyAlignment="1">
      <alignment horizontal="center"/>
    </xf>
    <xf numFmtId="0" fontId="0" fillId="0" borderId="5" xfId="0" applyBorder="1"/>
    <xf numFmtId="0" fontId="0" fillId="0" borderId="3" xfId="0" applyBorder="1" applyAlignment="1">
      <alignment horizontal="left"/>
    </xf>
    <xf numFmtId="0" fontId="1" fillId="0" borderId="2" xfId="0" applyFont="1" applyBorder="1" applyAlignment="1">
      <alignment horizontal="center"/>
    </xf>
    <xf numFmtId="0" fontId="0" fillId="0" borderId="4" xfId="0" applyBorder="1" applyAlignment="1">
      <alignment horizontal="center"/>
    </xf>
    <xf numFmtId="1" fontId="0" fillId="0" borderId="4" xfId="0" applyNumberFormat="1" applyBorder="1" applyAlignment="1">
      <alignment horizontal="center"/>
    </xf>
    <xf numFmtId="1" fontId="0" fillId="0" borderId="6" xfId="0" applyNumberFormat="1" applyBorder="1" applyAlignment="1">
      <alignment horizontal="center"/>
    </xf>
    <xf numFmtId="0" fontId="0" fillId="0" borderId="6" xfId="0" applyBorder="1" applyAlignment="1">
      <alignment horizontal="center"/>
    </xf>
    <xf numFmtId="0" fontId="0" fillId="0" borderId="2" xfId="0" applyBorder="1" applyAlignment="1">
      <alignment horizontal="center"/>
    </xf>
    <xf numFmtId="0" fontId="0" fillId="0" borderId="0" xfId="0" applyNumberFormat="1" applyAlignment="1">
      <alignment horizontal="center"/>
    </xf>
    <xf numFmtId="0" fontId="1" fillId="0" borderId="2" xfId="0" applyNumberFormat="1" applyFont="1" applyBorder="1" applyAlignment="1">
      <alignment horizontal="center"/>
    </xf>
    <xf numFmtId="0" fontId="0" fillId="0" borderId="4" xfId="0" applyNumberFormat="1" applyBorder="1" applyAlignment="1">
      <alignment horizontal="center"/>
    </xf>
    <xf numFmtId="0" fontId="0" fillId="0" borderId="6" xfId="0" applyNumberFormat="1" applyBorder="1" applyAlignment="1">
      <alignment horizontal="center"/>
    </xf>
    <xf numFmtId="0" fontId="0" fillId="0" borderId="2" xfId="0" applyNumberFormat="1" applyBorder="1" applyAlignment="1">
      <alignment horizontal="center"/>
    </xf>
    <xf numFmtId="0" fontId="0" fillId="4" borderId="1" xfId="0" applyFill="1" applyBorder="1"/>
    <xf numFmtId="0" fontId="0" fillId="4" borderId="7" xfId="0" applyFill="1" applyBorder="1"/>
    <xf numFmtId="0" fontId="0" fillId="4" borderId="2" xfId="0" applyFill="1" applyBorder="1"/>
    <xf numFmtId="0" fontId="0" fillId="4" borderId="3" xfId="0" applyFill="1" applyBorder="1"/>
    <xf numFmtId="0" fontId="0" fillId="4" borderId="4" xfId="0" applyFill="1" applyBorder="1"/>
    <xf numFmtId="0" fontId="0" fillId="4" borderId="5" xfId="0" applyFill="1" applyBorder="1"/>
    <xf numFmtId="0" fontId="0" fillId="4" borderId="8" xfId="0" applyFill="1" applyBorder="1"/>
    <xf numFmtId="0" fontId="0" fillId="4" borderId="6" xfId="0" applyFill="1" applyBorder="1"/>
    <xf numFmtId="0" fontId="0" fillId="4" borderId="0" xfId="0" applyFill="1" applyBorder="1"/>
    <xf numFmtId="0" fontId="0" fillId="0" borderId="0" xfId="0"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3712D7-F95A-4DC0-9A2F-6D5EF45D1FB0}">
  <sheetPr>
    <pageSetUpPr fitToPage="1"/>
  </sheetPr>
  <dimension ref="A1:N8"/>
  <sheetViews>
    <sheetView tabSelected="1" zoomScaleNormal="100" workbookViewId="0">
      <selection activeCell="B5" sqref="B5"/>
    </sheetView>
  </sheetViews>
  <sheetFormatPr defaultRowHeight="15" x14ac:dyDescent="0.25"/>
  <cols>
    <col min="1" max="1" width="16.28515625" bestFit="1" customWidth="1"/>
  </cols>
  <sheetData>
    <row r="1" spans="1:14" ht="45" customHeight="1" x14ac:dyDescent="0.25">
      <c r="A1" s="37" t="s">
        <v>104</v>
      </c>
      <c r="B1" s="37"/>
      <c r="C1" s="37"/>
      <c r="D1" s="37"/>
      <c r="E1" s="37"/>
      <c r="F1" s="37"/>
      <c r="G1" s="37"/>
      <c r="H1" s="37"/>
      <c r="I1" s="37"/>
      <c r="J1" s="37"/>
      <c r="K1" s="37"/>
      <c r="L1" s="37"/>
      <c r="M1" s="37"/>
      <c r="N1" s="37"/>
    </row>
    <row r="2" spans="1:14" x14ac:dyDescent="0.25">
      <c r="B2" s="1"/>
    </row>
    <row r="3" spans="1:14" x14ac:dyDescent="0.25">
      <c r="A3" s="10" t="s">
        <v>102</v>
      </c>
      <c r="B3" s="1"/>
      <c r="C3" s="1"/>
    </row>
    <row r="5" spans="1:14" x14ac:dyDescent="0.25">
      <c r="A5" s="7" t="s">
        <v>1</v>
      </c>
      <c r="B5" s="1">
        <v>40</v>
      </c>
      <c r="C5" s="1" t="s">
        <v>2</v>
      </c>
      <c r="E5" s="28" t="s">
        <v>100</v>
      </c>
      <c r="F5" s="29"/>
      <c r="G5" s="29"/>
      <c r="H5" s="29"/>
      <c r="I5" s="29"/>
      <c r="J5" s="29"/>
      <c r="K5" s="29"/>
      <c r="L5" s="29"/>
      <c r="M5" s="30"/>
    </row>
    <row r="6" spans="1:14" x14ac:dyDescent="0.25">
      <c r="A6" s="7" t="s">
        <v>3</v>
      </c>
      <c r="B6" s="1">
        <v>7</v>
      </c>
      <c r="C6" s="1" t="s">
        <v>4</v>
      </c>
      <c r="E6" s="31" t="s">
        <v>101</v>
      </c>
      <c r="F6" s="36"/>
      <c r="G6" s="36"/>
      <c r="H6" s="36"/>
      <c r="I6" s="36"/>
      <c r="J6" s="36"/>
      <c r="K6" s="36"/>
      <c r="L6" s="36"/>
      <c r="M6" s="32"/>
    </row>
    <row r="7" spans="1:14" x14ac:dyDescent="0.25">
      <c r="A7" t="s">
        <v>5</v>
      </c>
      <c r="B7" s="11">
        <f>B5/B6</f>
        <v>5.7142857142857144</v>
      </c>
      <c r="C7" s="1"/>
      <c r="E7" s="31" t="s">
        <v>105</v>
      </c>
      <c r="F7" s="36"/>
      <c r="G7" s="36"/>
      <c r="H7" s="36"/>
      <c r="I7" s="36"/>
      <c r="J7" s="36"/>
      <c r="K7" s="36"/>
      <c r="L7" s="36"/>
      <c r="M7" s="32"/>
    </row>
    <row r="8" spans="1:14" x14ac:dyDescent="0.25">
      <c r="E8" s="33" t="s">
        <v>103</v>
      </c>
      <c r="F8" s="34"/>
      <c r="G8" s="34"/>
      <c r="H8" s="34"/>
      <c r="I8" s="34"/>
      <c r="J8" s="34"/>
      <c r="K8" s="34"/>
      <c r="L8" s="34"/>
      <c r="M8" s="35"/>
    </row>
  </sheetData>
  <mergeCells count="1">
    <mergeCell ref="A1:N1"/>
  </mergeCells>
  <pageMargins left="0.7" right="0.7" top="0.75" bottom="0.75" header="0.3" footer="0.3"/>
  <pageSetup paperSize="9" scale="97"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418D84-ED4C-4520-8F50-7419C96F1F20}">
  <dimension ref="A1:T31"/>
  <sheetViews>
    <sheetView zoomScaleNormal="100" workbookViewId="0">
      <selection activeCell="D7" sqref="D7"/>
    </sheetView>
  </sheetViews>
  <sheetFormatPr defaultRowHeight="15" x14ac:dyDescent="0.25"/>
  <cols>
    <col min="1" max="1" width="16.28515625" bestFit="1" customWidth="1"/>
    <col min="2" max="8" width="9.140625" style="1"/>
    <col min="10" max="10" width="13.140625" bestFit="1" customWidth="1"/>
    <col min="11" max="11" width="10" style="23" bestFit="1" customWidth="1"/>
    <col min="13" max="13" width="13.140625" bestFit="1" customWidth="1"/>
    <col min="14" max="14" width="10.28515625" style="1" bestFit="1" customWidth="1"/>
    <col min="16" max="16" width="17" bestFit="1" customWidth="1"/>
    <col min="17" max="17" width="10.28515625" style="1" bestFit="1" customWidth="1"/>
    <col min="19" max="19" width="17" bestFit="1" customWidth="1"/>
    <col min="20" max="20" width="10.28515625" style="1" bestFit="1" customWidth="1"/>
  </cols>
  <sheetData>
    <row r="1" spans="1:20" x14ac:dyDescent="0.25">
      <c r="A1" s="10" t="s">
        <v>0</v>
      </c>
    </row>
    <row r="2" spans="1:20" x14ac:dyDescent="0.25">
      <c r="A2" t="s">
        <v>5</v>
      </c>
      <c r="B2" s="11">
        <f>'Contracted hours'!B7</f>
        <v>5.7142857142857144</v>
      </c>
    </row>
    <row r="3" spans="1:20" x14ac:dyDescent="0.25">
      <c r="J3" s="12" t="s">
        <v>6</v>
      </c>
      <c r="K3" s="24"/>
      <c r="L3" s="7"/>
      <c r="M3" s="12" t="s">
        <v>7</v>
      </c>
      <c r="N3" s="17"/>
      <c r="O3" s="7"/>
      <c r="P3" s="12" t="s">
        <v>8</v>
      </c>
      <c r="Q3" s="17"/>
      <c r="R3" s="7"/>
      <c r="S3" s="12" t="s">
        <v>9</v>
      </c>
      <c r="T3" s="22"/>
    </row>
    <row r="4" spans="1:20" x14ac:dyDescent="0.25">
      <c r="B4" s="1" t="s">
        <v>10</v>
      </c>
      <c r="C4" s="1" t="s">
        <v>11</v>
      </c>
      <c r="D4" s="1" t="s">
        <v>12</v>
      </c>
      <c r="E4" s="1" t="s">
        <v>13</v>
      </c>
      <c r="F4" s="1" t="s">
        <v>14</v>
      </c>
      <c r="G4" s="1" t="s">
        <v>15</v>
      </c>
      <c r="H4" s="1" t="s">
        <v>16</v>
      </c>
      <c r="J4" s="13"/>
      <c r="K4" s="25"/>
      <c r="M4" s="13"/>
      <c r="N4" s="18"/>
      <c r="P4" s="13"/>
      <c r="Q4" s="18"/>
      <c r="S4" s="13"/>
      <c r="T4" s="18"/>
    </row>
    <row r="5" spans="1:20" x14ac:dyDescent="0.25">
      <c r="B5" s="2"/>
      <c r="C5" s="2"/>
      <c r="D5" s="8">
        <v>44013</v>
      </c>
      <c r="E5" s="8">
        <v>44014</v>
      </c>
      <c r="F5" s="8">
        <v>44015</v>
      </c>
      <c r="G5" s="8">
        <v>44016</v>
      </c>
      <c r="H5" s="8">
        <v>44017</v>
      </c>
      <c r="J5" s="13" t="s">
        <v>17</v>
      </c>
      <c r="K5" s="25" t="s">
        <v>18</v>
      </c>
      <c r="M5" s="16" t="s">
        <v>19</v>
      </c>
      <c r="N5" s="18" t="s">
        <v>18</v>
      </c>
      <c r="P5" s="13" t="s">
        <v>20</v>
      </c>
      <c r="Q5" s="18" t="s">
        <v>21</v>
      </c>
      <c r="S5" s="13" t="s">
        <v>22</v>
      </c>
      <c r="T5" s="18" t="s">
        <v>23</v>
      </c>
    </row>
    <row r="6" spans="1:20" x14ac:dyDescent="0.25">
      <c r="A6" t="s">
        <v>24</v>
      </c>
      <c r="B6" s="2"/>
      <c r="C6" s="2"/>
      <c r="D6" s="11">
        <f>B2</f>
        <v>5.7142857142857144</v>
      </c>
      <c r="E6" s="11">
        <f>B2</f>
        <v>5.7142857142857144</v>
      </c>
      <c r="F6" s="11">
        <f>B2</f>
        <v>5.7142857142857144</v>
      </c>
      <c r="G6" s="11">
        <f>B2</f>
        <v>5.7142857142857144</v>
      </c>
      <c r="H6" s="11">
        <f>B2</f>
        <v>5.7142857142857144</v>
      </c>
      <c r="J6" s="13" t="s">
        <v>24</v>
      </c>
      <c r="K6" s="25">
        <f>ROUND(SUM(D6:H6),0)</f>
        <v>29</v>
      </c>
      <c r="M6" s="13" t="s">
        <v>24</v>
      </c>
      <c r="N6" s="18">
        <f>ROUND(SUM(B6:H6),0)</f>
        <v>29</v>
      </c>
      <c r="P6" s="13" t="s">
        <v>24</v>
      </c>
      <c r="Q6" s="18">
        <f>N6+N11</f>
        <v>69</v>
      </c>
      <c r="S6" s="13" t="s">
        <v>24</v>
      </c>
      <c r="T6" s="18">
        <f>N6+N11+N16+N21</f>
        <v>149</v>
      </c>
    </row>
    <row r="7" spans="1:20" x14ac:dyDescent="0.25">
      <c r="A7" t="s">
        <v>25</v>
      </c>
      <c r="B7" s="2"/>
      <c r="C7" s="2"/>
      <c r="D7" s="1">
        <v>0</v>
      </c>
      <c r="E7" s="1">
        <v>0</v>
      </c>
      <c r="F7" s="1">
        <v>0</v>
      </c>
      <c r="G7" s="1">
        <v>0</v>
      </c>
      <c r="H7" s="1">
        <v>0</v>
      </c>
      <c r="J7" s="13" t="s">
        <v>25</v>
      </c>
      <c r="K7" s="25">
        <f>SUM(D7:H7)</f>
        <v>0</v>
      </c>
      <c r="M7" s="13" t="s">
        <v>25</v>
      </c>
      <c r="N7" s="18">
        <f>SUM(B7:H7)</f>
        <v>0</v>
      </c>
      <c r="P7" s="13" t="s">
        <v>25</v>
      </c>
      <c r="Q7" s="18">
        <f>N7+N12</f>
        <v>0</v>
      </c>
      <c r="S7" s="13" t="s">
        <v>25</v>
      </c>
      <c r="T7" s="18">
        <f>N7+N12+N17+N22</f>
        <v>0</v>
      </c>
    </row>
    <row r="8" spans="1:20" x14ac:dyDescent="0.25">
      <c r="A8" s="5"/>
      <c r="B8" s="6"/>
      <c r="C8" s="6"/>
      <c r="D8" s="3"/>
      <c r="E8" s="3"/>
      <c r="F8" s="3"/>
      <c r="G8" s="3"/>
      <c r="H8" s="3"/>
      <c r="J8" s="13"/>
      <c r="K8" s="25"/>
      <c r="M8" s="13"/>
      <c r="N8" s="18"/>
      <c r="P8" s="13"/>
      <c r="Q8" s="18"/>
      <c r="S8" s="13"/>
      <c r="T8" s="18"/>
    </row>
    <row r="9" spans="1:20" x14ac:dyDescent="0.25">
      <c r="B9" s="1" t="s">
        <v>10</v>
      </c>
      <c r="C9" s="1" t="s">
        <v>11</v>
      </c>
      <c r="D9" s="1" t="s">
        <v>12</v>
      </c>
      <c r="E9" s="1" t="s">
        <v>13</v>
      </c>
      <c r="F9" s="1" t="s">
        <v>14</v>
      </c>
      <c r="G9" s="1" t="s">
        <v>15</v>
      </c>
      <c r="H9" s="1" t="s">
        <v>16</v>
      </c>
      <c r="J9" s="13"/>
      <c r="K9" s="25"/>
      <c r="M9" s="13"/>
      <c r="N9" s="18"/>
      <c r="P9" s="13"/>
      <c r="Q9" s="18"/>
      <c r="S9" s="13"/>
      <c r="T9" s="18"/>
    </row>
    <row r="10" spans="1:20" x14ac:dyDescent="0.25">
      <c r="B10" s="8">
        <v>44018</v>
      </c>
      <c r="C10" s="8">
        <v>44019</v>
      </c>
      <c r="D10" s="8">
        <v>44020</v>
      </c>
      <c r="E10" s="8">
        <v>44021</v>
      </c>
      <c r="F10" s="8">
        <v>44022</v>
      </c>
      <c r="G10" s="8">
        <v>44023</v>
      </c>
      <c r="H10" s="8">
        <v>44024</v>
      </c>
      <c r="J10" s="13" t="s">
        <v>26</v>
      </c>
      <c r="K10" s="25" t="s">
        <v>27</v>
      </c>
      <c r="M10" s="16" t="s">
        <v>28</v>
      </c>
      <c r="N10" s="18" t="s">
        <v>29</v>
      </c>
      <c r="P10" s="13"/>
      <c r="Q10" s="18"/>
      <c r="S10" s="13"/>
      <c r="T10" s="18"/>
    </row>
    <row r="11" spans="1:20" x14ac:dyDescent="0.25">
      <c r="A11" t="s">
        <v>24</v>
      </c>
      <c r="B11" s="11">
        <f>B2</f>
        <v>5.7142857142857144</v>
      </c>
      <c r="C11" s="11">
        <f>B2</f>
        <v>5.7142857142857144</v>
      </c>
      <c r="D11" s="11">
        <f>B2</f>
        <v>5.7142857142857144</v>
      </c>
      <c r="E11" s="11">
        <f>B2</f>
        <v>5.7142857142857144</v>
      </c>
      <c r="F11" s="11">
        <f>B2</f>
        <v>5.7142857142857144</v>
      </c>
      <c r="G11" s="11">
        <f>B2</f>
        <v>5.7142857142857144</v>
      </c>
      <c r="H11" s="11">
        <f>B2</f>
        <v>5.7142857142857144</v>
      </c>
      <c r="J11" s="13" t="s">
        <v>24</v>
      </c>
      <c r="K11" s="25">
        <f>ROUND(SUM(B11:H11,B16:H16,B21:H21,B26:F26),0)</f>
        <v>149</v>
      </c>
      <c r="M11" s="13" t="s">
        <v>24</v>
      </c>
      <c r="N11" s="18">
        <f>ROUND(SUM(B11:H11),0)</f>
        <v>40</v>
      </c>
      <c r="P11" s="13"/>
      <c r="Q11" s="18"/>
      <c r="S11" s="13"/>
      <c r="T11" s="18"/>
    </row>
    <row r="12" spans="1:20" x14ac:dyDescent="0.25">
      <c r="A12" t="s">
        <v>25</v>
      </c>
      <c r="B12" s="1">
        <v>0</v>
      </c>
      <c r="C12" s="1">
        <v>0</v>
      </c>
      <c r="D12" s="1">
        <v>0</v>
      </c>
      <c r="E12" s="1">
        <v>0</v>
      </c>
      <c r="F12" s="1">
        <v>0</v>
      </c>
      <c r="G12" s="1">
        <v>0</v>
      </c>
      <c r="H12" s="1">
        <v>0</v>
      </c>
      <c r="J12" s="13" t="s">
        <v>25</v>
      </c>
      <c r="K12" s="25">
        <f>SUM(B12:H12,B17:H17,B22:H22,B27:F27)</f>
        <v>0</v>
      </c>
      <c r="M12" s="13" t="s">
        <v>25</v>
      </c>
      <c r="N12" s="18">
        <f>SUM(B12:H12)</f>
        <v>0</v>
      </c>
      <c r="P12" s="13"/>
      <c r="Q12" s="18"/>
      <c r="S12" s="13"/>
      <c r="T12" s="18"/>
    </row>
    <row r="13" spans="1:20" x14ac:dyDescent="0.25">
      <c r="B13" s="3"/>
      <c r="C13" s="3"/>
      <c r="D13" s="3"/>
      <c r="E13" s="3"/>
      <c r="F13" s="3"/>
      <c r="G13" s="3"/>
      <c r="H13" s="3"/>
      <c r="J13" s="13"/>
      <c r="K13" s="25"/>
      <c r="M13" s="13"/>
      <c r="N13" s="18"/>
      <c r="P13" s="13"/>
      <c r="Q13" s="18"/>
      <c r="S13" s="13"/>
      <c r="T13" s="18"/>
    </row>
    <row r="14" spans="1:20" x14ac:dyDescent="0.25">
      <c r="B14" s="1" t="s">
        <v>10</v>
      </c>
      <c r="C14" s="1" t="s">
        <v>11</v>
      </c>
      <c r="D14" s="1" t="s">
        <v>12</v>
      </c>
      <c r="E14" s="1" t="s">
        <v>13</v>
      </c>
      <c r="F14" s="1" t="s">
        <v>14</v>
      </c>
      <c r="G14" s="1" t="s">
        <v>15</v>
      </c>
      <c r="H14" s="1" t="s">
        <v>16</v>
      </c>
      <c r="J14" s="13" t="s">
        <v>30</v>
      </c>
      <c r="K14" s="25"/>
      <c r="M14" s="13"/>
      <c r="N14" s="18"/>
      <c r="P14" s="13"/>
      <c r="Q14" s="18"/>
      <c r="S14" s="13"/>
      <c r="T14" s="18"/>
    </row>
    <row r="15" spans="1:20" x14ac:dyDescent="0.25">
      <c r="B15" s="8">
        <v>44025</v>
      </c>
      <c r="C15" s="8">
        <v>44026</v>
      </c>
      <c r="D15" s="8">
        <v>44027</v>
      </c>
      <c r="E15" s="8">
        <v>44028</v>
      </c>
      <c r="F15" s="8">
        <v>44029</v>
      </c>
      <c r="G15" s="8">
        <v>44030</v>
      </c>
      <c r="H15" s="8">
        <v>44031</v>
      </c>
      <c r="J15" s="16" t="s">
        <v>24</v>
      </c>
      <c r="K15" s="25">
        <f>K6+K11</f>
        <v>178</v>
      </c>
      <c r="M15" s="16" t="s">
        <v>31</v>
      </c>
      <c r="N15" s="18" t="s">
        <v>32</v>
      </c>
      <c r="P15" s="13" t="s">
        <v>33</v>
      </c>
      <c r="Q15" s="18" t="s">
        <v>34</v>
      </c>
      <c r="S15" s="13"/>
      <c r="T15" s="18"/>
    </row>
    <row r="16" spans="1:20" x14ac:dyDescent="0.25">
      <c r="A16" t="s">
        <v>24</v>
      </c>
      <c r="B16" s="11">
        <f>B2</f>
        <v>5.7142857142857144</v>
      </c>
      <c r="C16" s="11">
        <f>B2</f>
        <v>5.7142857142857144</v>
      </c>
      <c r="D16" s="11">
        <f>B2</f>
        <v>5.7142857142857144</v>
      </c>
      <c r="E16" s="11">
        <f>B2</f>
        <v>5.7142857142857144</v>
      </c>
      <c r="F16" s="11">
        <f>B2</f>
        <v>5.7142857142857144</v>
      </c>
      <c r="G16" s="11">
        <f>B2</f>
        <v>5.7142857142857144</v>
      </c>
      <c r="H16" s="11">
        <f>B2</f>
        <v>5.7142857142857144</v>
      </c>
      <c r="J16" s="15" t="s">
        <v>25</v>
      </c>
      <c r="K16" s="26">
        <f>K7+K12</f>
        <v>0</v>
      </c>
      <c r="M16" s="13" t="s">
        <v>24</v>
      </c>
      <c r="N16" s="18">
        <f>ROUND(SUM(B16:H16),0)</f>
        <v>40</v>
      </c>
      <c r="P16" s="13" t="s">
        <v>24</v>
      </c>
      <c r="Q16" s="18">
        <f>N16+N21</f>
        <v>80</v>
      </c>
      <c r="S16" s="13"/>
      <c r="T16" s="18"/>
    </row>
    <row r="17" spans="1:20" x14ac:dyDescent="0.25">
      <c r="A17" t="s">
        <v>25</v>
      </c>
      <c r="B17" s="1">
        <v>0</v>
      </c>
      <c r="C17" s="1">
        <v>0</v>
      </c>
      <c r="D17" s="1">
        <v>0</v>
      </c>
      <c r="E17" s="1">
        <v>0</v>
      </c>
      <c r="F17" s="1">
        <v>0</v>
      </c>
      <c r="G17" s="1">
        <v>0</v>
      </c>
      <c r="H17" s="1">
        <v>0</v>
      </c>
      <c r="M17" s="13" t="s">
        <v>25</v>
      </c>
      <c r="N17" s="18">
        <f>SUM(B17:H17)</f>
        <v>0</v>
      </c>
      <c r="P17" s="13" t="s">
        <v>25</v>
      </c>
      <c r="Q17" s="18">
        <f>N17+N22</f>
        <v>0</v>
      </c>
      <c r="S17" s="13"/>
      <c r="T17" s="18"/>
    </row>
    <row r="18" spans="1:20" x14ac:dyDescent="0.25">
      <c r="B18" s="3"/>
      <c r="C18" s="3"/>
      <c r="D18" s="3"/>
      <c r="E18" s="3"/>
      <c r="F18" s="3"/>
      <c r="G18" s="3"/>
      <c r="H18" s="3"/>
      <c r="M18" s="13"/>
      <c r="N18" s="18"/>
      <c r="P18" s="13"/>
      <c r="Q18" s="18"/>
      <c r="S18" s="13"/>
      <c r="T18" s="18"/>
    </row>
    <row r="19" spans="1:20" x14ac:dyDescent="0.25">
      <c r="B19" s="1" t="s">
        <v>10</v>
      </c>
      <c r="C19" s="1" t="s">
        <v>11</v>
      </c>
      <c r="D19" s="1" t="s">
        <v>12</v>
      </c>
      <c r="E19" s="1" t="s">
        <v>13</v>
      </c>
      <c r="F19" s="1" t="s">
        <v>14</v>
      </c>
      <c r="G19" s="1" t="s">
        <v>15</v>
      </c>
      <c r="H19" s="1" t="s">
        <v>16</v>
      </c>
      <c r="M19" s="13"/>
      <c r="N19" s="18"/>
      <c r="P19" s="13"/>
      <c r="Q19" s="18"/>
      <c r="S19" s="13"/>
      <c r="T19" s="18"/>
    </row>
    <row r="20" spans="1:20" x14ac:dyDescent="0.25">
      <c r="B20" s="8">
        <v>44032</v>
      </c>
      <c r="C20" s="8">
        <v>44033</v>
      </c>
      <c r="D20" s="8">
        <v>44034</v>
      </c>
      <c r="E20" s="8">
        <v>44035</v>
      </c>
      <c r="F20" s="8">
        <v>44036</v>
      </c>
      <c r="G20" s="8">
        <v>44037</v>
      </c>
      <c r="H20" s="8">
        <v>44038</v>
      </c>
      <c r="M20" s="16" t="s">
        <v>35</v>
      </c>
      <c r="N20" s="18" t="s">
        <v>36</v>
      </c>
      <c r="P20" s="13"/>
      <c r="Q20" s="18"/>
      <c r="S20" s="13"/>
      <c r="T20" s="18"/>
    </row>
    <row r="21" spans="1:20" x14ac:dyDescent="0.25">
      <c r="A21" t="s">
        <v>24</v>
      </c>
      <c r="B21" s="11">
        <f>B2</f>
        <v>5.7142857142857144</v>
      </c>
      <c r="C21" s="11">
        <f>B2</f>
        <v>5.7142857142857144</v>
      </c>
      <c r="D21" s="11">
        <f>B2</f>
        <v>5.7142857142857144</v>
      </c>
      <c r="E21" s="11">
        <f>B2</f>
        <v>5.7142857142857144</v>
      </c>
      <c r="F21" s="11">
        <f>B2</f>
        <v>5.7142857142857144</v>
      </c>
      <c r="G21" s="11">
        <f>B2</f>
        <v>5.7142857142857144</v>
      </c>
      <c r="H21" s="11">
        <f>B2</f>
        <v>5.7142857142857144</v>
      </c>
      <c r="M21" s="13" t="s">
        <v>24</v>
      </c>
      <c r="N21" s="18">
        <f>ROUND(SUM(B21:H21),0)</f>
        <v>40</v>
      </c>
      <c r="P21" s="13"/>
      <c r="Q21" s="18"/>
      <c r="S21" s="13"/>
      <c r="T21" s="18"/>
    </row>
    <row r="22" spans="1:20" x14ac:dyDescent="0.25">
      <c r="A22" t="s">
        <v>25</v>
      </c>
      <c r="B22" s="1">
        <v>0</v>
      </c>
      <c r="C22" s="1">
        <v>0</v>
      </c>
      <c r="D22" s="1">
        <v>0</v>
      </c>
      <c r="E22" s="1">
        <v>0</v>
      </c>
      <c r="F22" s="1">
        <v>0</v>
      </c>
      <c r="G22" s="1">
        <v>0</v>
      </c>
      <c r="H22" s="1">
        <v>0</v>
      </c>
      <c r="M22" s="13" t="s">
        <v>25</v>
      </c>
      <c r="N22" s="18">
        <f>SUM(B22:H22)</f>
        <v>0</v>
      </c>
      <c r="P22" s="13"/>
      <c r="Q22" s="18"/>
      <c r="S22" s="13"/>
      <c r="T22" s="18"/>
    </row>
    <row r="23" spans="1:20" x14ac:dyDescent="0.25">
      <c r="B23" s="3"/>
      <c r="C23" s="3"/>
      <c r="D23" s="3"/>
      <c r="E23" s="3"/>
      <c r="F23" s="3"/>
      <c r="G23" s="3"/>
      <c r="H23" s="3"/>
      <c r="M23" s="13"/>
      <c r="N23" s="18"/>
      <c r="P23" s="13"/>
      <c r="Q23" s="18"/>
      <c r="S23" s="13"/>
      <c r="T23" s="18"/>
    </row>
    <row r="24" spans="1:20" x14ac:dyDescent="0.25">
      <c r="B24" s="1" t="s">
        <v>10</v>
      </c>
      <c r="C24" s="1" t="s">
        <v>11</v>
      </c>
      <c r="D24" s="1" t="s">
        <v>12</v>
      </c>
      <c r="E24" s="1" t="s">
        <v>13</v>
      </c>
      <c r="F24" s="1" t="s">
        <v>14</v>
      </c>
      <c r="G24" s="1" t="s">
        <v>15</v>
      </c>
      <c r="H24" s="1" t="s">
        <v>16</v>
      </c>
      <c r="M24" s="13"/>
      <c r="N24" s="18"/>
      <c r="P24" s="13"/>
      <c r="Q24" s="18"/>
      <c r="S24" s="13"/>
      <c r="T24" s="18"/>
    </row>
    <row r="25" spans="1:20" x14ac:dyDescent="0.25">
      <c r="B25" s="8">
        <v>44039</v>
      </c>
      <c r="C25" s="8">
        <v>44040</v>
      </c>
      <c r="D25" s="8">
        <v>44041</v>
      </c>
      <c r="E25" s="8">
        <v>44042</v>
      </c>
      <c r="F25" s="8">
        <v>44043</v>
      </c>
      <c r="G25" s="2"/>
      <c r="H25" s="2"/>
      <c r="M25" s="16" t="s">
        <v>37</v>
      </c>
      <c r="N25" s="18" t="s">
        <v>38</v>
      </c>
      <c r="P25" s="13" t="s">
        <v>39</v>
      </c>
      <c r="Q25" s="18" t="s">
        <v>40</v>
      </c>
      <c r="S25" s="13" t="s">
        <v>41</v>
      </c>
      <c r="T25" s="18" t="s">
        <v>38</v>
      </c>
    </row>
    <row r="26" spans="1:20" x14ac:dyDescent="0.25">
      <c r="A26" t="s">
        <v>24</v>
      </c>
      <c r="B26" s="11">
        <f>B2</f>
        <v>5.7142857142857144</v>
      </c>
      <c r="C26" s="11">
        <f>B2</f>
        <v>5.7142857142857144</v>
      </c>
      <c r="D26" s="11">
        <f>B2</f>
        <v>5.7142857142857144</v>
      </c>
      <c r="E26" s="11">
        <f>B2</f>
        <v>5.7142857142857144</v>
      </c>
      <c r="F26" s="11">
        <f>B2</f>
        <v>5.7142857142857144</v>
      </c>
      <c r="G26" s="4"/>
      <c r="H26" s="4"/>
      <c r="M26" s="13" t="s">
        <v>24</v>
      </c>
      <c r="N26" s="18">
        <f>ROUND(SUM(B26:H26),0)</f>
        <v>29</v>
      </c>
      <c r="P26" s="13" t="s">
        <v>24</v>
      </c>
      <c r="Q26" s="18">
        <f>N26</f>
        <v>29</v>
      </c>
      <c r="S26" s="13" t="s">
        <v>42</v>
      </c>
      <c r="T26" s="18">
        <f>N26</f>
        <v>29</v>
      </c>
    </row>
    <row r="27" spans="1:20" x14ac:dyDescent="0.25">
      <c r="A27" t="s">
        <v>25</v>
      </c>
      <c r="B27" s="1">
        <v>0</v>
      </c>
      <c r="C27" s="1">
        <v>0</v>
      </c>
      <c r="D27" s="1">
        <v>0</v>
      </c>
      <c r="E27" s="1">
        <v>0</v>
      </c>
      <c r="F27" s="1">
        <v>0</v>
      </c>
      <c r="G27" s="2"/>
      <c r="H27" s="2"/>
      <c r="M27" s="13" t="s">
        <v>25</v>
      </c>
      <c r="N27" s="18">
        <f>SUM(B27:H27)</f>
        <v>0</v>
      </c>
      <c r="P27" s="13" t="s">
        <v>25</v>
      </c>
      <c r="Q27" s="18">
        <f>N27</f>
        <v>0</v>
      </c>
      <c r="S27" s="13" t="s">
        <v>25</v>
      </c>
      <c r="T27" s="18">
        <f>N27</f>
        <v>0</v>
      </c>
    </row>
    <row r="28" spans="1:20" x14ac:dyDescent="0.25">
      <c r="M28" s="13"/>
      <c r="N28" s="18"/>
      <c r="P28" s="13"/>
      <c r="Q28" s="18"/>
      <c r="S28" s="13"/>
      <c r="T28" s="18"/>
    </row>
    <row r="29" spans="1:20" x14ac:dyDescent="0.25">
      <c r="M29" s="13" t="s">
        <v>30</v>
      </c>
      <c r="N29" s="18"/>
      <c r="P29" s="13" t="s">
        <v>30</v>
      </c>
      <c r="Q29" s="18"/>
      <c r="S29" s="13" t="s">
        <v>30</v>
      </c>
      <c r="T29" s="18"/>
    </row>
    <row r="30" spans="1:20" x14ac:dyDescent="0.25">
      <c r="M30" s="13" t="s">
        <v>24</v>
      </c>
      <c r="N30" s="18">
        <f>N6+N11+N16+N21+N26</f>
        <v>178</v>
      </c>
      <c r="P30" s="13" t="s">
        <v>24</v>
      </c>
      <c r="Q30" s="18">
        <f>Q6+Q11+Q16+Q21+Q26</f>
        <v>178</v>
      </c>
      <c r="S30" s="13" t="s">
        <v>24</v>
      </c>
      <c r="T30" s="18">
        <f>T6+T11+T16+T21+T26</f>
        <v>178</v>
      </c>
    </row>
    <row r="31" spans="1:20" x14ac:dyDescent="0.25">
      <c r="M31" s="15" t="s">
        <v>25</v>
      </c>
      <c r="N31" s="21">
        <f>N7+N12+N17+N22+N27</f>
        <v>0</v>
      </c>
      <c r="P31" s="15" t="s">
        <v>25</v>
      </c>
      <c r="Q31" s="21">
        <f>Q7+Q12+Q17+Q22+Q27</f>
        <v>0</v>
      </c>
      <c r="S31" s="15" t="s">
        <v>25</v>
      </c>
      <c r="T31" s="21">
        <f>T7+T12+T17+T22+T27</f>
        <v>0</v>
      </c>
    </row>
  </sheetData>
  <pageMargins left="0.7" right="0.7" top="0.75" bottom="0.75" header="0.3" footer="0.3"/>
  <pageSetup paperSize="9"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593F10-78C8-4ED8-BC16-683EE83ABAA3}">
  <sheetPr>
    <pageSetUpPr fitToPage="1"/>
  </sheetPr>
  <dimension ref="A1:T36"/>
  <sheetViews>
    <sheetView zoomScaleNormal="100" workbookViewId="0">
      <selection activeCell="G7" sqref="G7"/>
    </sheetView>
  </sheetViews>
  <sheetFormatPr defaultRowHeight="15" x14ac:dyDescent="0.25"/>
  <cols>
    <col min="1" max="1" width="16.28515625" bestFit="1" customWidth="1"/>
    <col min="2" max="8" width="9.140625" style="1"/>
    <col min="10" max="10" width="13.140625" bestFit="1" customWidth="1"/>
    <col min="11" max="11" width="10" style="1" bestFit="1" customWidth="1"/>
    <col min="13" max="13" width="13.140625" bestFit="1" customWidth="1"/>
    <col min="14" max="14" width="11.140625" style="1" bestFit="1" customWidth="1"/>
    <col min="16" max="16" width="17" bestFit="1" customWidth="1"/>
    <col min="17" max="17" width="11.140625" style="1" bestFit="1" customWidth="1"/>
    <col min="19" max="19" width="17" bestFit="1" customWidth="1"/>
    <col min="20" max="20" width="11.140625" style="1" bestFit="1" customWidth="1"/>
  </cols>
  <sheetData>
    <row r="1" spans="1:20" x14ac:dyDescent="0.25">
      <c r="A1" s="10" t="s">
        <v>0</v>
      </c>
    </row>
    <row r="2" spans="1:20" x14ac:dyDescent="0.25">
      <c r="A2" t="s">
        <v>5</v>
      </c>
      <c r="B2" s="11">
        <f>'Contracted hours'!B7</f>
        <v>5.7142857142857144</v>
      </c>
    </row>
    <row r="3" spans="1:20" x14ac:dyDescent="0.25">
      <c r="J3" s="12" t="s">
        <v>6</v>
      </c>
      <c r="K3" s="17"/>
      <c r="L3" s="7"/>
      <c r="M3" s="12" t="s">
        <v>7</v>
      </c>
      <c r="N3" s="17"/>
      <c r="O3" s="7"/>
      <c r="P3" s="12" t="s">
        <v>8</v>
      </c>
      <c r="Q3" s="17"/>
      <c r="R3" s="7"/>
      <c r="S3" s="12" t="s">
        <v>9</v>
      </c>
      <c r="T3" s="22"/>
    </row>
    <row r="4" spans="1:20" x14ac:dyDescent="0.25">
      <c r="B4" s="1" t="s">
        <v>10</v>
      </c>
      <c r="C4" s="1" t="s">
        <v>11</v>
      </c>
      <c r="D4" s="1" t="s">
        <v>12</v>
      </c>
      <c r="E4" s="1" t="s">
        <v>13</v>
      </c>
      <c r="F4" s="1" t="s">
        <v>14</v>
      </c>
      <c r="G4" s="1" t="s">
        <v>15</v>
      </c>
      <c r="H4" s="1" t="s">
        <v>16</v>
      </c>
      <c r="J4" s="13"/>
      <c r="K4" s="18"/>
      <c r="M4" s="13"/>
      <c r="N4" s="18"/>
      <c r="P4" s="13"/>
      <c r="Q4" s="18"/>
      <c r="S4" s="13"/>
      <c r="T4" s="18"/>
    </row>
    <row r="5" spans="1:20" x14ac:dyDescent="0.25">
      <c r="B5" s="2"/>
      <c r="C5" s="2"/>
      <c r="D5" s="2"/>
      <c r="E5" s="2"/>
      <c r="F5" s="2"/>
      <c r="G5" s="8">
        <v>44044</v>
      </c>
      <c r="H5" s="8">
        <v>44045</v>
      </c>
      <c r="J5" s="13" t="s">
        <v>26</v>
      </c>
      <c r="K5" s="18" t="s">
        <v>43</v>
      </c>
      <c r="M5" s="16" t="s">
        <v>37</v>
      </c>
      <c r="N5" s="18" t="s">
        <v>44</v>
      </c>
      <c r="P5" s="13" t="s">
        <v>39</v>
      </c>
      <c r="Q5" s="18" t="s">
        <v>45</v>
      </c>
      <c r="S5" s="13" t="s">
        <v>41</v>
      </c>
      <c r="T5" s="18" t="s">
        <v>46</v>
      </c>
    </row>
    <row r="6" spans="1:20" x14ac:dyDescent="0.25">
      <c r="A6" t="s">
        <v>24</v>
      </c>
      <c r="B6" s="2"/>
      <c r="C6" s="2"/>
      <c r="D6" s="4"/>
      <c r="E6" s="4"/>
      <c r="F6" s="4"/>
      <c r="G6" s="11">
        <f>B2</f>
        <v>5.7142857142857144</v>
      </c>
      <c r="H6" s="11">
        <f>B2</f>
        <v>5.7142857142857144</v>
      </c>
      <c r="J6" s="13" t="s">
        <v>24</v>
      </c>
      <c r="K6" s="19">
        <f>ROUND(SUM(G6:H6,B11:D11),0)</f>
        <v>29</v>
      </c>
      <c r="M6" s="13" t="s">
        <v>24</v>
      </c>
      <c r="N6" s="18">
        <f>ROUND(SUM(B6:H6),0)</f>
        <v>11</v>
      </c>
      <c r="P6" s="13" t="s">
        <v>24</v>
      </c>
      <c r="Q6" s="18">
        <f>N6+N11</f>
        <v>51</v>
      </c>
      <c r="S6" s="13" t="s">
        <v>24</v>
      </c>
      <c r="T6" s="18">
        <f>N6+N11+N16+N21</f>
        <v>131</v>
      </c>
    </row>
    <row r="7" spans="1:20" x14ac:dyDescent="0.25">
      <c r="A7" t="s">
        <v>25</v>
      </c>
      <c r="B7" s="2"/>
      <c r="C7" s="2"/>
      <c r="D7" s="2"/>
      <c r="E7" s="2"/>
      <c r="F7" s="2"/>
      <c r="G7" s="1">
        <v>0</v>
      </c>
      <c r="H7" s="1">
        <v>0</v>
      </c>
      <c r="J7" s="13" t="s">
        <v>25</v>
      </c>
      <c r="K7" s="19">
        <f>SUM(G7:H7,B12:D12)</f>
        <v>0</v>
      </c>
      <c r="M7" s="13" t="s">
        <v>25</v>
      </c>
      <c r="N7" s="18">
        <f>SUM(B7:H7)</f>
        <v>0</v>
      </c>
      <c r="P7" s="13" t="s">
        <v>25</v>
      </c>
      <c r="Q7" s="18">
        <f>N7+N12</f>
        <v>0</v>
      </c>
      <c r="S7" s="13" t="s">
        <v>25</v>
      </c>
      <c r="T7" s="18">
        <f>N7+N12+N17+N22</f>
        <v>0</v>
      </c>
    </row>
    <row r="8" spans="1:20" x14ac:dyDescent="0.25">
      <c r="A8" s="5"/>
      <c r="B8" s="6"/>
      <c r="C8" s="6"/>
      <c r="D8" s="3"/>
      <c r="E8" s="3"/>
      <c r="F8" s="3"/>
      <c r="G8" s="3"/>
      <c r="H8" s="3"/>
      <c r="J8" s="13"/>
      <c r="K8" s="18"/>
      <c r="M8" s="13"/>
      <c r="N8" s="18"/>
      <c r="P8" s="13"/>
      <c r="Q8" s="18"/>
      <c r="S8" s="13"/>
      <c r="T8" s="18"/>
    </row>
    <row r="9" spans="1:20" x14ac:dyDescent="0.25">
      <c r="B9" s="1" t="s">
        <v>10</v>
      </c>
      <c r="C9" s="1" t="s">
        <v>11</v>
      </c>
      <c r="D9" s="1" t="s">
        <v>12</v>
      </c>
      <c r="E9" s="1" t="s">
        <v>13</v>
      </c>
      <c r="F9" s="1" t="s">
        <v>14</v>
      </c>
      <c r="G9" s="1" t="s">
        <v>15</v>
      </c>
      <c r="H9" s="1" t="s">
        <v>16</v>
      </c>
      <c r="J9" s="13"/>
      <c r="K9" s="18"/>
      <c r="M9" s="13"/>
      <c r="N9" s="18"/>
      <c r="P9" s="13"/>
      <c r="Q9" s="18"/>
      <c r="S9" s="13"/>
      <c r="T9" s="18"/>
    </row>
    <row r="10" spans="1:20" x14ac:dyDescent="0.25">
      <c r="B10" s="8">
        <v>44046</v>
      </c>
      <c r="C10" s="8">
        <v>44047</v>
      </c>
      <c r="D10" s="8">
        <v>44048</v>
      </c>
      <c r="E10" s="8">
        <v>44049</v>
      </c>
      <c r="F10" s="8">
        <v>44050</v>
      </c>
      <c r="G10" s="8">
        <v>44051</v>
      </c>
      <c r="H10" s="8">
        <v>44052</v>
      </c>
      <c r="J10" s="13" t="s">
        <v>47</v>
      </c>
      <c r="K10" s="18" t="s">
        <v>48</v>
      </c>
      <c r="M10" s="16" t="s">
        <v>49</v>
      </c>
      <c r="N10" s="18" t="s">
        <v>50</v>
      </c>
      <c r="P10" s="13"/>
      <c r="Q10" s="18"/>
      <c r="S10" s="13"/>
      <c r="T10" s="18"/>
    </row>
    <row r="11" spans="1:20" x14ac:dyDescent="0.25">
      <c r="A11" t="s">
        <v>24</v>
      </c>
      <c r="B11" s="11">
        <f>B2</f>
        <v>5.7142857142857144</v>
      </c>
      <c r="C11" s="11">
        <f>B2</f>
        <v>5.7142857142857144</v>
      </c>
      <c r="D11" s="11">
        <f>B2</f>
        <v>5.7142857142857144</v>
      </c>
      <c r="E11" s="11">
        <f>B2</f>
        <v>5.7142857142857144</v>
      </c>
      <c r="F11" s="11">
        <f>B2</f>
        <v>5.7142857142857144</v>
      </c>
      <c r="G11" s="11">
        <f>B2</f>
        <v>5.7142857142857144</v>
      </c>
      <c r="H11" s="11">
        <f>B2</f>
        <v>5.7142857142857144</v>
      </c>
      <c r="J11" s="13" t="s">
        <v>24</v>
      </c>
      <c r="K11" s="19">
        <f>ROUND(SUM(E11:H11,B16:H16,B21:H21,B26:H26,B31),0)</f>
        <v>149</v>
      </c>
      <c r="M11" s="13" t="s">
        <v>24</v>
      </c>
      <c r="N11" s="18">
        <f>ROUND(SUM(B11:H11),0)</f>
        <v>40</v>
      </c>
      <c r="P11" s="13"/>
      <c r="Q11" s="18"/>
      <c r="S11" s="13"/>
      <c r="T11" s="18"/>
    </row>
    <row r="12" spans="1:20" x14ac:dyDescent="0.25">
      <c r="A12" t="s">
        <v>25</v>
      </c>
      <c r="B12" s="1">
        <v>0</v>
      </c>
      <c r="C12" s="1">
        <v>0</v>
      </c>
      <c r="D12" s="1">
        <v>0</v>
      </c>
      <c r="E12" s="1">
        <v>0</v>
      </c>
      <c r="F12" s="1">
        <v>0</v>
      </c>
      <c r="G12" s="1">
        <v>0</v>
      </c>
      <c r="H12" s="1">
        <v>0</v>
      </c>
      <c r="J12" s="13" t="s">
        <v>25</v>
      </c>
      <c r="K12" s="19">
        <f>SUM(E12:H12,B17:H17,B22:H22,B27:H27,B32)</f>
        <v>0</v>
      </c>
      <c r="M12" s="13" t="s">
        <v>25</v>
      </c>
      <c r="N12" s="18">
        <f>SUM(B12:H12)</f>
        <v>0</v>
      </c>
      <c r="P12" s="13"/>
      <c r="Q12" s="18"/>
      <c r="S12" s="13"/>
      <c r="T12" s="18"/>
    </row>
    <row r="13" spans="1:20" x14ac:dyDescent="0.25">
      <c r="B13" s="3"/>
      <c r="C13" s="3"/>
      <c r="D13" s="3"/>
      <c r="E13" s="3"/>
      <c r="F13" s="3"/>
      <c r="G13" s="3"/>
      <c r="H13" s="3"/>
      <c r="J13" s="13"/>
      <c r="K13" s="18"/>
      <c r="M13" s="13"/>
      <c r="N13" s="18"/>
      <c r="P13" s="13"/>
      <c r="Q13" s="18"/>
      <c r="S13" s="13"/>
      <c r="T13" s="18"/>
    </row>
    <row r="14" spans="1:20" x14ac:dyDescent="0.25">
      <c r="B14" s="1" t="s">
        <v>10</v>
      </c>
      <c r="C14" s="1" t="s">
        <v>11</v>
      </c>
      <c r="D14" s="1" t="s">
        <v>12</v>
      </c>
      <c r="E14" s="1" t="s">
        <v>13</v>
      </c>
      <c r="F14" s="1" t="s">
        <v>14</v>
      </c>
      <c r="G14" s="1" t="s">
        <v>15</v>
      </c>
      <c r="H14" s="1" t="s">
        <v>16</v>
      </c>
      <c r="J14" s="13" t="s">
        <v>30</v>
      </c>
      <c r="K14" s="18"/>
      <c r="M14" s="13"/>
      <c r="N14" s="18"/>
      <c r="P14" s="13"/>
      <c r="Q14" s="18"/>
      <c r="S14" s="13"/>
      <c r="T14" s="18"/>
    </row>
    <row r="15" spans="1:20" x14ac:dyDescent="0.25">
      <c r="B15" s="8">
        <v>44053</v>
      </c>
      <c r="C15" s="8">
        <v>44054</v>
      </c>
      <c r="D15" s="8">
        <v>44055</v>
      </c>
      <c r="E15" s="8">
        <v>44056</v>
      </c>
      <c r="F15" s="8">
        <v>44057</v>
      </c>
      <c r="G15" s="8">
        <v>44058</v>
      </c>
      <c r="H15" s="8">
        <v>44059</v>
      </c>
      <c r="J15" s="14" t="s">
        <v>24</v>
      </c>
      <c r="K15" s="19">
        <f>K6+K11</f>
        <v>178</v>
      </c>
      <c r="M15" s="16" t="s">
        <v>51</v>
      </c>
      <c r="N15" s="18" t="s">
        <v>52</v>
      </c>
      <c r="P15" s="13" t="s">
        <v>53</v>
      </c>
      <c r="Q15" s="18" t="s">
        <v>54</v>
      </c>
      <c r="S15" s="13"/>
      <c r="T15" s="18"/>
    </row>
    <row r="16" spans="1:20" x14ac:dyDescent="0.25">
      <c r="A16" t="s">
        <v>24</v>
      </c>
      <c r="B16" s="11">
        <f>B2</f>
        <v>5.7142857142857144</v>
      </c>
      <c r="C16" s="11">
        <f>B2</f>
        <v>5.7142857142857144</v>
      </c>
      <c r="D16" s="11">
        <f>B2</f>
        <v>5.7142857142857144</v>
      </c>
      <c r="E16" s="11">
        <f>B2</f>
        <v>5.7142857142857144</v>
      </c>
      <c r="F16" s="11">
        <f>B2</f>
        <v>5.7142857142857144</v>
      </c>
      <c r="G16" s="11">
        <f>B2</f>
        <v>5.7142857142857144</v>
      </c>
      <c r="H16" s="11">
        <f>B2</f>
        <v>5.7142857142857144</v>
      </c>
      <c r="J16" s="15" t="s">
        <v>25</v>
      </c>
      <c r="K16" s="20">
        <f>K7+K12</f>
        <v>0</v>
      </c>
      <c r="M16" s="13" t="s">
        <v>24</v>
      </c>
      <c r="N16" s="18">
        <f>ROUND(SUM(B16:H16),0)</f>
        <v>40</v>
      </c>
      <c r="P16" s="13" t="s">
        <v>24</v>
      </c>
      <c r="Q16" s="18">
        <f>N16+N21</f>
        <v>80</v>
      </c>
      <c r="S16" s="13"/>
      <c r="T16" s="18"/>
    </row>
    <row r="17" spans="1:20" x14ac:dyDescent="0.25">
      <c r="A17" t="s">
        <v>25</v>
      </c>
      <c r="B17" s="1">
        <v>0</v>
      </c>
      <c r="C17" s="1">
        <v>0</v>
      </c>
      <c r="D17" s="1">
        <v>0</v>
      </c>
      <c r="E17" s="1">
        <v>0</v>
      </c>
      <c r="F17" s="1">
        <v>0</v>
      </c>
      <c r="G17" s="1">
        <v>0</v>
      </c>
      <c r="H17" s="1">
        <v>0</v>
      </c>
      <c r="M17" s="13" t="s">
        <v>25</v>
      </c>
      <c r="N17" s="18">
        <f>SUM(B17:H17)</f>
        <v>0</v>
      </c>
      <c r="P17" s="13" t="s">
        <v>25</v>
      </c>
      <c r="Q17" s="18">
        <f>N17+N22</f>
        <v>0</v>
      </c>
      <c r="S17" s="13"/>
      <c r="T17" s="18"/>
    </row>
    <row r="18" spans="1:20" x14ac:dyDescent="0.25">
      <c r="B18" s="3"/>
      <c r="C18" s="3"/>
      <c r="D18" s="3"/>
      <c r="E18" s="3"/>
      <c r="F18" s="3"/>
      <c r="G18" s="3"/>
      <c r="H18" s="3"/>
      <c r="M18" s="13"/>
      <c r="N18" s="18"/>
      <c r="P18" s="13"/>
      <c r="Q18" s="18"/>
      <c r="S18" s="13"/>
      <c r="T18" s="18"/>
    </row>
    <row r="19" spans="1:20" x14ac:dyDescent="0.25">
      <c r="B19" s="1" t="s">
        <v>10</v>
      </c>
      <c r="C19" s="1" t="s">
        <v>11</v>
      </c>
      <c r="D19" s="1" t="s">
        <v>12</v>
      </c>
      <c r="E19" s="1" t="s">
        <v>13</v>
      </c>
      <c r="F19" s="1" t="s">
        <v>14</v>
      </c>
      <c r="G19" s="1" t="s">
        <v>15</v>
      </c>
      <c r="H19" s="1" t="s">
        <v>16</v>
      </c>
      <c r="M19" s="13"/>
      <c r="N19" s="18"/>
      <c r="P19" s="13"/>
      <c r="Q19" s="18"/>
      <c r="S19" s="13"/>
      <c r="T19" s="18"/>
    </row>
    <row r="20" spans="1:20" x14ac:dyDescent="0.25">
      <c r="B20" s="8">
        <v>44060</v>
      </c>
      <c r="C20" s="8">
        <v>44061</v>
      </c>
      <c r="D20" s="8">
        <v>44062</v>
      </c>
      <c r="E20" s="8">
        <v>44063</v>
      </c>
      <c r="F20" s="8">
        <v>44064</v>
      </c>
      <c r="G20" s="8">
        <v>44065</v>
      </c>
      <c r="H20" s="8">
        <v>44066</v>
      </c>
      <c r="M20" s="16" t="s">
        <v>55</v>
      </c>
      <c r="N20" s="18" t="s">
        <v>56</v>
      </c>
      <c r="P20" s="13"/>
      <c r="Q20" s="18"/>
      <c r="S20" s="13"/>
      <c r="T20" s="18"/>
    </row>
    <row r="21" spans="1:20" x14ac:dyDescent="0.25">
      <c r="A21" t="s">
        <v>24</v>
      </c>
      <c r="B21" s="11">
        <f>B2</f>
        <v>5.7142857142857144</v>
      </c>
      <c r="C21" s="11">
        <f>B2</f>
        <v>5.7142857142857144</v>
      </c>
      <c r="D21" s="11">
        <f>B2</f>
        <v>5.7142857142857144</v>
      </c>
      <c r="E21" s="11">
        <f>B2</f>
        <v>5.7142857142857144</v>
      </c>
      <c r="F21" s="11">
        <f>B2</f>
        <v>5.7142857142857144</v>
      </c>
      <c r="G21" s="11">
        <f>B2</f>
        <v>5.7142857142857144</v>
      </c>
      <c r="H21" s="11">
        <f>B2</f>
        <v>5.7142857142857144</v>
      </c>
      <c r="M21" s="13" t="s">
        <v>24</v>
      </c>
      <c r="N21" s="18">
        <f>ROUND(SUM(B21:H21),0)</f>
        <v>40</v>
      </c>
      <c r="P21" s="13"/>
      <c r="Q21" s="18"/>
      <c r="S21" s="13"/>
      <c r="T21" s="18"/>
    </row>
    <row r="22" spans="1:20" x14ac:dyDescent="0.25">
      <c r="A22" t="s">
        <v>25</v>
      </c>
      <c r="B22" s="1">
        <v>0</v>
      </c>
      <c r="C22" s="1">
        <v>0</v>
      </c>
      <c r="D22" s="1">
        <v>0</v>
      </c>
      <c r="E22" s="1">
        <v>0</v>
      </c>
      <c r="F22" s="1">
        <v>0</v>
      </c>
      <c r="G22" s="1">
        <v>0</v>
      </c>
      <c r="H22" s="1">
        <v>0</v>
      </c>
      <c r="M22" s="13" t="s">
        <v>25</v>
      </c>
      <c r="N22" s="18">
        <f>SUM(B22:H22)</f>
        <v>0</v>
      </c>
      <c r="P22" s="13"/>
      <c r="Q22" s="18"/>
      <c r="S22" s="13"/>
      <c r="T22" s="18"/>
    </row>
    <row r="23" spans="1:20" x14ac:dyDescent="0.25">
      <c r="B23" s="3"/>
      <c r="C23" s="3"/>
      <c r="D23" s="3"/>
      <c r="E23" s="3"/>
      <c r="F23" s="3"/>
      <c r="G23" s="3"/>
      <c r="H23" s="3"/>
      <c r="M23" s="13"/>
      <c r="N23" s="18"/>
      <c r="P23" s="13"/>
      <c r="Q23" s="18"/>
      <c r="S23" s="13"/>
      <c r="T23" s="18"/>
    </row>
    <row r="24" spans="1:20" x14ac:dyDescent="0.25">
      <c r="B24" s="1" t="s">
        <v>10</v>
      </c>
      <c r="C24" s="1" t="s">
        <v>11</v>
      </c>
      <c r="D24" s="1" t="s">
        <v>12</v>
      </c>
      <c r="E24" s="1" t="s">
        <v>13</v>
      </c>
      <c r="F24" s="1" t="s">
        <v>14</v>
      </c>
      <c r="G24" s="1" t="s">
        <v>15</v>
      </c>
      <c r="H24" s="1" t="s">
        <v>16</v>
      </c>
      <c r="M24" s="13"/>
      <c r="N24" s="18"/>
      <c r="P24" s="13"/>
      <c r="Q24" s="18"/>
      <c r="S24" s="13"/>
      <c r="T24" s="18"/>
    </row>
    <row r="25" spans="1:20" x14ac:dyDescent="0.25">
      <c r="B25" s="8">
        <v>44067</v>
      </c>
      <c r="C25" s="8">
        <v>44068</v>
      </c>
      <c r="D25" s="8">
        <v>44069</v>
      </c>
      <c r="E25" s="8">
        <v>44070</v>
      </c>
      <c r="F25" s="8">
        <v>44071</v>
      </c>
      <c r="G25" s="8">
        <v>44072</v>
      </c>
      <c r="H25" s="8">
        <v>44073</v>
      </c>
      <c r="M25" s="16" t="s">
        <v>57</v>
      </c>
      <c r="N25" s="18" t="s">
        <v>58</v>
      </c>
      <c r="P25" s="13" t="s">
        <v>59</v>
      </c>
      <c r="Q25" s="18" t="s">
        <v>60</v>
      </c>
      <c r="S25" s="13" t="s">
        <v>61</v>
      </c>
      <c r="T25" s="18" t="s">
        <v>60</v>
      </c>
    </row>
    <row r="26" spans="1:20" x14ac:dyDescent="0.25">
      <c r="A26" t="s">
        <v>24</v>
      </c>
      <c r="B26" s="11">
        <f>B2</f>
        <v>5.7142857142857144</v>
      </c>
      <c r="C26" s="11">
        <f>B2</f>
        <v>5.7142857142857144</v>
      </c>
      <c r="D26" s="11">
        <f>B2</f>
        <v>5.7142857142857144</v>
      </c>
      <c r="E26" s="11">
        <f>B2</f>
        <v>5.7142857142857144</v>
      </c>
      <c r="F26" s="11">
        <f>B2</f>
        <v>5.7142857142857144</v>
      </c>
      <c r="G26" s="11">
        <f>B2</f>
        <v>5.7142857142857144</v>
      </c>
      <c r="H26" s="11">
        <f>B2</f>
        <v>5.7142857142857144</v>
      </c>
      <c r="M26" s="13" t="s">
        <v>24</v>
      </c>
      <c r="N26" s="18">
        <f>ROUND(SUM(B26:H26),0)</f>
        <v>40</v>
      </c>
      <c r="P26" s="13" t="s">
        <v>24</v>
      </c>
      <c r="Q26" s="18">
        <f>N26+N31</f>
        <v>46</v>
      </c>
      <c r="S26" s="13" t="s">
        <v>42</v>
      </c>
      <c r="T26" s="18">
        <f>N26+N31</f>
        <v>46</v>
      </c>
    </row>
    <row r="27" spans="1:20" x14ac:dyDescent="0.25">
      <c r="A27" t="s">
        <v>25</v>
      </c>
      <c r="B27" s="1">
        <v>0</v>
      </c>
      <c r="C27" s="1">
        <v>0</v>
      </c>
      <c r="D27" s="1">
        <v>0</v>
      </c>
      <c r="E27" s="1">
        <v>0</v>
      </c>
      <c r="F27" s="1">
        <v>0</v>
      </c>
      <c r="G27" s="6">
        <v>0</v>
      </c>
      <c r="H27" s="6">
        <v>0</v>
      </c>
      <c r="M27" s="13" t="s">
        <v>25</v>
      </c>
      <c r="N27" s="18">
        <f>SUM(B27:H27)</f>
        <v>0</v>
      </c>
      <c r="P27" s="13" t="s">
        <v>25</v>
      </c>
      <c r="Q27" s="18">
        <f>N27+N32</f>
        <v>0</v>
      </c>
      <c r="S27" s="13" t="s">
        <v>25</v>
      </c>
      <c r="T27" s="18">
        <f>N27+N32</f>
        <v>0</v>
      </c>
    </row>
    <row r="28" spans="1:20" x14ac:dyDescent="0.25">
      <c r="M28" s="13"/>
      <c r="N28" s="18"/>
      <c r="P28" s="13"/>
      <c r="Q28" s="18"/>
      <c r="S28" s="13"/>
      <c r="T28" s="18"/>
    </row>
    <row r="29" spans="1:20" x14ac:dyDescent="0.25">
      <c r="B29" s="1" t="s">
        <v>10</v>
      </c>
      <c r="C29" s="1" t="s">
        <v>11</v>
      </c>
      <c r="D29" s="1" t="s">
        <v>12</v>
      </c>
      <c r="E29" s="1" t="s">
        <v>13</v>
      </c>
      <c r="F29" s="1" t="s">
        <v>14</v>
      </c>
      <c r="G29" s="1" t="s">
        <v>15</v>
      </c>
      <c r="H29" s="1" t="s">
        <v>16</v>
      </c>
      <c r="M29" s="13"/>
      <c r="N29" s="18"/>
      <c r="P29" s="13" t="s">
        <v>30</v>
      </c>
      <c r="Q29" s="18"/>
      <c r="S29" s="13" t="s">
        <v>30</v>
      </c>
      <c r="T29" s="18"/>
    </row>
    <row r="30" spans="1:20" x14ac:dyDescent="0.25">
      <c r="B30" s="8">
        <v>44074</v>
      </c>
      <c r="C30" s="2"/>
      <c r="D30" s="2"/>
      <c r="E30" s="2"/>
      <c r="F30" s="2"/>
      <c r="G30" s="2"/>
      <c r="H30" s="2"/>
      <c r="M30" s="16" t="s">
        <v>62</v>
      </c>
      <c r="N30" s="18" t="s">
        <v>63</v>
      </c>
      <c r="P30" s="13" t="s">
        <v>24</v>
      </c>
      <c r="Q30" s="18">
        <f>Q6+Q11+Q16+Q21+Q26</f>
        <v>177</v>
      </c>
      <c r="S30" s="13" t="s">
        <v>24</v>
      </c>
      <c r="T30" s="18">
        <f>T6+T11+T16+T21+T26</f>
        <v>177</v>
      </c>
    </row>
    <row r="31" spans="1:20" x14ac:dyDescent="0.25">
      <c r="A31" t="s">
        <v>24</v>
      </c>
      <c r="B31" s="11">
        <f>B2</f>
        <v>5.7142857142857144</v>
      </c>
      <c r="C31" s="4"/>
      <c r="D31" s="4"/>
      <c r="E31" s="4"/>
      <c r="F31" s="4"/>
      <c r="G31" s="4"/>
      <c r="H31" s="4"/>
      <c r="M31" s="13" t="s">
        <v>24</v>
      </c>
      <c r="N31" s="18">
        <f>ROUND(SUM(B31:H31),0)</f>
        <v>6</v>
      </c>
      <c r="P31" s="15" t="s">
        <v>25</v>
      </c>
      <c r="Q31" s="21">
        <f>Q7+Q12+Q17+Q22+Q27</f>
        <v>0</v>
      </c>
      <c r="S31" s="15" t="s">
        <v>25</v>
      </c>
      <c r="T31" s="21">
        <f>T7+T12+T17+T22+T27</f>
        <v>0</v>
      </c>
    </row>
    <row r="32" spans="1:20" x14ac:dyDescent="0.25">
      <c r="A32" t="s">
        <v>25</v>
      </c>
      <c r="B32" s="1">
        <v>0</v>
      </c>
      <c r="C32" s="2"/>
      <c r="D32" s="2"/>
      <c r="E32" s="2"/>
      <c r="F32" s="2"/>
      <c r="G32" s="2"/>
      <c r="H32" s="2"/>
      <c r="M32" s="13" t="s">
        <v>25</v>
      </c>
      <c r="N32" s="18">
        <f>SUM(B32:H32)</f>
        <v>0</v>
      </c>
    </row>
    <row r="33" spans="13:14" x14ac:dyDescent="0.25">
      <c r="M33" s="13"/>
      <c r="N33" s="18"/>
    </row>
    <row r="34" spans="13:14" x14ac:dyDescent="0.25">
      <c r="M34" s="13" t="s">
        <v>30</v>
      </c>
      <c r="N34" s="18"/>
    </row>
    <row r="35" spans="13:14" x14ac:dyDescent="0.25">
      <c r="M35" s="13" t="s">
        <v>24</v>
      </c>
      <c r="N35" s="18">
        <f>N6+N11+N16+N21+N26+N31</f>
        <v>177</v>
      </c>
    </row>
    <row r="36" spans="13:14" x14ac:dyDescent="0.25">
      <c r="M36" s="15" t="s">
        <v>25</v>
      </c>
      <c r="N36" s="21">
        <f>N7+N12+N17+N22+N27+N32</f>
        <v>0</v>
      </c>
    </row>
  </sheetData>
  <pageMargins left="0.7" right="0.7" top="0.75" bottom="0.75" header="0.3" footer="0.3"/>
  <pageSetup paperSize="9" scale="92" fitToWidth="0" orientation="landscape" verticalDpi="0" r:id="rId1"/>
  <ignoredErrors>
    <ignoredError sqref="K12 K7" formulaRange="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26018C-026D-44A7-8DAD-395628E9DAE3}">
  <dimension ref="A1:T31"/>
  <sheetViews>
    <sheetView zoomScaleNormal="100" workbookViewId="0">
      <selection activeCell="C7" sqref="C7"/>
    </sheetView>
  </sheetViews>
  <sheetFormatPr defaultRowHeight="15" x14ac:dyDescent="0.25"/>
  <cols>
    <col min="1" max="1" width="16.28515625" bestFit="1" customWidth="1"/>
    <col min="2" max="8" width="9.140625" style="1"/>
    <col min="10" max="10" width="13.140625" bestFit="1" customWidth="1"/>
    <col min="11" max="11" width="9.85546875" style="23" bestFit="1" customWidth="1"/>
    <col min="13" max="13" width="13.140625" bestFit="1" customWidth="1"/>
    <col min="14" max="14" width="11" style="1" bestFit="1" customWidth="1"/>
    <col min="16" max="16" width="17" bestFit="1" customWidth="1"/>
    <col min="17" max="17" width="11" style="1" bestFit="1" customWidth="1"/>
    <col min="19" max="19" width="17" bestFit="1" customWidth="1"/>
    <col min="20" max="20" width="11" style="1" bestFit="1" customWidth="1"/>
  </cols>
  <sheetData>
    <row r="1" spans="1:20" x14ac:dyDescent="0.25">
      <c r="A1" s="10" t="s">
        <v>0</v>
      </c>
    </row>
    <row r="2" spans="1:20" x14ac:dyDescent="0.25">
      <c r="A2" t="s">
        <v>5</v>
      </c>
      <c r="B2" s="11">
        <f>'Contracted hours'!B7</f>
        <v>5.7142857142857144</v>
      </c>
    </row>
    <row r="3" spans="1:20" x14ac:dyDescent="0.25">
      <c r="J3" s="12" t="s">
        <v>6</v>
      </c>
      <c r="K3" s="27"/>
      <c r="M3" s="12" t="s">
        <v>7</v>
      </c>
      <c r="N3" s="22"/>
      <c r="P3" s="12" t="s">
        <v>8</v>
      </c>
      <c r="Q3" s="22"/>
      <c r="S3" s="12" t="s">
        <v>9</v>
      </c>
      <c r="T3" s="22"/>
    </row>
    <row r="4" spans="1:20" x14ac:dyDescent="0.25">
      <c r="B4" s="1" t="s">
        <v>10</v>
      </c>
      <c r="C4" s="1" t="s">
        <v>11</v>
      </c>
      <c r="D4" s="1" t="s">
        <v>12</v>
      </c>
      <c r="E4" s="1" t="s">
        <v>13</v>
      </c>
      <c r="F4" s="1" t="s">
        <v>14</v>
      </c>
      <c r="G4" s="1" t="s">
        <v>15</v>
      </c>
      <c r="H4" s="1" t="s">
        <v>16</v>
      </c>
      <c r="J4" s="13"/>
      <c r="K4" s="25"/>
      <c r="M4" s="13"/>
      <c r="N4" s="18"/>
      <c r="P4" s="13"/>
      <c r="Q4" s="18"/>
      <c r="S4" s="13"/>
      <c r="T4" s="18"/>
    </row>
    <row r="5" spans="1:20" x14ac:dyDescent="0.25">
      <c r="B5" s="2"/>
      <c r="C5" s="9">
        <v>44075</v>
      </c>
      <c r="D5" s="9">
        <v>44076</v>
      </c>
      <c r="E5" s="9">
        <v>44077</v>
      </c>
      <c r="F5" s="9">
        <v>44078</v>
      </c>
      <c r="G5" s="9">
        <v>44079</v>
      </c>
      <c r="H5" s="9">
        <v>44080</v>
      </c>
      <c r="J5" s="13" t="s">
        <v>47</v>
      </c>
      <c r="K5" s="25" t="s">
        <v>64</v>
      </c>
      <c r="M5" s="16" t="s">
        <v>62</v>
      </c>
      <c r="N5" s="18" t="s">
        <v>65</v>
      </c>
      <c r="P5" s="13" t="s">
        <v>59</v>
      </c>
      <c r="Q5" s="18" t="s">
        <v>65</v>
      </c>
      <c r="S5" s="13" t="s">
        <v>61</v>
      </c>
      <c r="T5" s="18" t="s">
        <v>66</v>
      </c>
    </row>
    <row r="6" spans="1:20" x14ac:dyDescent="0.25">
      <c r="A6" t="s">
        <v>24</v>
      </c>
      <c r="B6" s="2"/>
      <c r="C6" s="11">
        <f>B2</f>
        <v>5.7142857142857144</v>
      </c>
      <c r="D6" s="11">
        <f>B2</f>
        <v>5.7142857142857144</v>
      </c>
      <c r="E6" s="11">
        <f>B2</f>
        <v>5.7142857142857144</v>
      </c>
      <c r="F6" s="11">
        <f>B2</f>
        <v>5.7142857142857144</v>
      </c>
      <c r="G6" s="11">
        <f>B2</f>
        <v>5.7142857142857144</v>
      </c>
      <c r="H6" s="11">
        <f>B2</f>
        <v>5.7142857142857144</v>
      </c>
      <c r="J6" s="13" t="s">
        <v>24</v>
      </c>
      <c r="K6" s="25">
        <f>ROUND(SUM(C6:G6),0)</f>
        <v>29</v>
      </c>
      <c r="M6" s="13" t="s">
        <v>24</v>
      </c>
      <c r="N6" s="18">
        <f>ROUND(SUM(B6:H6),0)</f>
        <v>34</v>
      </c>
      <c r="P6" s="13" t="s">
        <v>24</v>
      </c>
      <c r="Q6" s="18">
        <f>N6</f>
        <v>34</v>
      </c>
      <c r="S6" s="13" t="s">
        <v>24</v>
      </c>
      <c r="T6" s="18">
        <f>N6+N11+N16</f>
        <v>114</v>
      </c>
    </row>
    <row r="7" spans="1:20" x14ac:dyDescent="0.25">
      <c r="A7" t="s">
        <v>25</v>
      </c>
      <c r="B7" s="2"/>
      <c r="C7" s="6">
        <v>0</v>
      </c>
      <c r="D7" s="6">
        <v>0</v>
      </c>
      <c r="E7" s="6">
        <v>0</v>
      </c>
      <c r="F7" s="6">
        <v>0</v>
      </c>
      <c r="G7" s="1">
        <v>0</v>
      </c>
      <c r="H7" s="1">
        <v>0</v>
      </c>
      <c r="J7" s="13" t="s">
        <v>25</v>
      </c>
      <c r="K7" s="25">
        <f>SUM(C7:G7)</f>
        <v>0</v>
      </c>
      <c r="M7" s="13" t="s">
        <v>25</v>
      </c>
      <c r="N7" s="18">
        <f>SUM(B7:H7)</f>
        <v>0</v>
      </c>
      <c r="P7" s="13" t="s">
        <v>25</v>
      </c>
      <c r="Q7" s="18">
        <f>N7</f>
        <v>0</v>
      </c>
      <c r="S7" s="13" t="s">
        <v>25</v>
      </c>
      <c r="T7" s="18">
        <f>N7+N12+N17</f>
        <v>0</v>
      </c>
    </row>
    <row r="8" spans="1:20" x14ac:dyDescent="0.25">
      <c r="A8" s="5"/>
      <c r="B8" s="6"/>
      <c r="C8" s="6"/>
      <c r="D8" s="3"/>
      <c r="E8" s="3"/>
      <c r="F8" s="3"/>
      <c r="G8" s="3"/>
      <c r="H8" s="3"/>
      <c r="J8" s="13"/>
      <c r="K8" s="25"/>
      <c r="M8" s="13"/>
      <c r="N8" s="18"/>
      <c r="P8" s="13"/>
      <c r="Q8" s="18"/>
      <c r="S8" s="13"/>
      <c r="T8" s="18"/>
    </row>
    <row r="9" spans="1:20" x14ac:dyDescent="0.25">
      <c r="B9" s="1" t="s">
        <v>10</v>
      </c>
      <c r="C9" s="1" t="s">
        <v>11</v>
      </c>
      <c r="D9" s="1" t="s">
        <v>12</v>
      </c>
      <c r="E9" s="1" t="s">
        <v>13</v>
      </c>
      <c r="F9" s="1" t="s">
        <v>14</v>
      </c>
      <c r="G9" s="1" t="s">
        <v>15</v>
      </c>
      <c r="H9" s="1" t="s">
        <v>16</v>
      </c>
      <c r="J9" s="13"/>
      <c r="K9" s="25"/>
      <c r="M9" s="13"/>
      <c r="N9" s="18"/>
      <c r="P9" s="13"/>
      <c r="Q9" s="18"/>
      <c r="S9" s="13"/>
      <c r="T9" s="18"/>
    </row>
    <row r="10" spans="1:20" x14ac:dyDescent="0.25">
      <c r="B10" s="8">
        <v>44081</v>
      </c>
      <c r="C10" s="8">
        <v>44082</v>
      </c>
      <c r="D10" s="8">
        <v>44083</v>
      </c>
      <c r="E10" s="8">
        <v>44084</v>
      </c>
      <c r="F10" s="8">
        <v>44085</v>
      </c>
      <c r="G10" s="8">
        <v>44086</v>
      </c>
      <c r="H10" s="8">
        <v>44087</v>
      </c>
      <c r="J10" s="13" t="s">
        <v>67</v>
      </c>
      <c r="K10" s="25" t="s">
        <v>68</v>
      </c>
      <c r="M10" s="16" t="s">
        <v>69</v>
      </c>
      <c r="N10" s="18" t="s">
        <v>70</v>
      </c>
      <c r="P10" s="13" t="s">
        <v>71</v>
      </c>
      <c r="Q10" s="18" t="s">
        <v>72</v>
      </c>
      <c r="S10" s="13"/>
      <c r="T10" s="18"/>
    </row>
    <row r="11" spans="1:20" x14ac:dyDescent="0.25">
      <c r="A11" t="s">
        <v>24</v>
      </c>
      <c r="B11" s="11">
        <f>B2</f>
        <v>5.7142857142857144</v>
      </c>
      <c r="C11" s="11">
        <f>B2</f>
        <v>5.7142857142857144</v>
      </c>
      <c r="D11" s="11">
        <f>B2</f>
        <v>5.7142857142857144</v>
      </c>
      <c r="E11" s="11">
        <f>B2</f>
        <v>5.7142857142857144</v>
      </c>
      <c r="F11" s="11">
        <f>B2</f>
        <v>5.7142857142857144</v>
      </c>
      <c r="G11" s="11">
        <f>B2</f>
        <v>5.7142857142857144</v>
      </c>
      <c r="H11" s="11">
        <f>B2</f>
        <v>5.7142857142857144</v>
      </c>
      <c r="J11" s="13" t="s">
        <v>24</v>
      </c>
      <c r="K11" s="25">
        <f>ROUND(SUM(H6:H6,B11:H11,B16:H16,B21:H21,B26:D26),0)</f>
        <v>143</v>
      </c>
      <c r="M11" s="13" t="s">
        <v>24</v>
      </c>
      <c r="N11" s="18">
        <f>ROUND(SUM(B11:H11),0)</f>
        <v>40</v>
      </c>
      <c r="P11" s="13" t="s">
        <v>24</v>
      </c>
      <c r="Q11" s="18">
        <f>N11+N16</f>
        <v>80</v>
      </c>
      <c r="S11" s="13"/>
      <c r="T11" s="18"/>
    </row>
    <row r="12" spans="1:20" x14ac:dyDescent="0.25">
      <c r="A12" t="s">
        <v>25</v>
      </c>
      <c r="B12" s="1">
        <v>0</v>
      </c>
      <c r="C12" s="1">
        <v>0</v>
      </c>
      <c r="D12" s="1">
        <v>0</v>
      </c>
      <c r="E12" s="1">
        <v>0</v>
      </c>
      <c r="F12" s="1">
        <v>0</v>
      </c>
      <c r="G12" s="1">
        <v>0</v>
      </c>
      <c r="H12" s="1">
        <v>0</v>
      </c>
      <c r="J12" s="13" t="s">
        <v>25</v>
      </c>
      <c r="K12" s="25">
        <f>SUM(H7:H7,B12:H12,B17:H17,B22:H22,B27:D27)</f>
        <v>0</v>
      </c>
      <c r="M12" s="13" t="s">
        <v>25</v>
      </c>
      <c r="N12" s="18">
        <f>SUM(B12:H12)</f>
        <v>0</v>
      </c>
      <c r="P12" s="13" t="s">
        <v>25</v>
      </c>
      <c r="Q12" s="18">
        <f>N12+N17</f>
        <v>0</v>
      </c>
      <c r="S12" s="13"/>
      <c r="T12" s="18"/>
    </row>
    <row r="13" spans="1:20" x14ac:dyDescent="0.25">
      <c r="B13" s="3"/>
      <c r="C13" s="3"/>
      <c r="D13" s="3"/>
      <c r="E13" s="3"/>
      <c r="F13" s="3"/>
      <c r="G13" s="3"/>
      <c r="H13" s="3"/>
      <c r="J13" s="13"/>
      <c r="K13" s="25"/>
      <c r="M13" s="13"/>
      <c r="N13" s="18"/>
      <c r="P13" s="13"/>
      <c r="Q13" s="18"/>
      <c r="S13" s="13"/>
      <c r="T13" s="18"/>
    </row>
    <row r="14" spans="1:20" x14ac:dyDescent="0.25">
      <c r="B14" s="1" t="s">
        <v>10</v>
      </c>
      <c r="C14" s="1" t="s">
        <v>11</v>
      </c>
      <c r="D14" s="1" t="s">
        <v>12</v>
      </c>
      <c r="E14" s="1" t="s">
        <v>13</v>
      </c>
      <c r="F14" s="1" t="s">
        <v>14</v>
      </c>
      <c r="G14" s="1" t="s">
        <v>15</v>
      </c>
      <c r="H14" s="1" t="s">
        <v>16</v>
      </c>
      <c r="J14" s="16" t="s">
        <v>30</v>
      </c>
      <c r="K14" s="25"/>
      <c r="M14" s="13"/>
      <c r="N14" s="18"/>
      <c r="P14" s="13"/>
      <c r="Q14" s="18"/>
      <c r="S14" s="13"/>
      <c r="T14" s="18"/>
    </row>
    <row r="15" spans="1:20" x14ac:dyDescent="0.25">
      <c r="B15" s="8">
        <v>44088</v>
      </c>
      <c r="C15" s="8">
        <v>44089</v>
      </c>
      <c r="D15" s="8">
        <v>44090</v>
      </c>
      <c r="E15" s="8">
        <v>44091</v>
      </c>
      <c r="F15" s="8">
        <v>44092</v>
      </c>
      <c r="G15" s="8">
        <v>44093</v>
      </c>
      <c r="H15" s="8">
        <v>44094</v>
      </c>
      <c r="J15" s="13" t="s">
        <v>24</v>
      </c>
      <c r="K15" s="25">
        <f>K6+K11</f>
        <v>172</v>
      </c>
      <c r="M15" s="16" t="s">
        <v>73</v>
      </c>
      <c r="N15" s="18" t="s">
        <v>74</v>
      </c>
      <c r="P15" s="13"/>
      <c r="Q15" s="18"/>
      <c r="S15" s="13"/>
      <c r="T15" s="18"/>
    </row>
    <row r="16" spans="1:20" x14ac:dyDescent="0.25">
      <c r="A16" t="s">
        <v>24</v>
      </c>
      <c r="B16" s="11">
        <f>B2</f>
        <v>5.7142857142857144</v>
      </c>
      <c r="C16" s="11">
        <f>B2</f>
        <v>5.7142857142857144</v>
      </c>
      <c r="D16" s="11">
        <f>B2</f>
        <v>5.7142857142857144</v>
      </c>
      <c r="E16" s="11">
        <f>B2</f>
        <v>5.7142857142857144</v>
      </c>
      <c r="F16" s="11">
        <f>B2</f>
        <v>5.7142857142857144</v>
      </c>
      <c r="G16" s="11">
        <f>B2</f>
        <v>5.7142857142857144</v>
      </c>
      <c r="H16" s="11">
        <f>B2</f>
        <v>5.7142857142857144</v>
      </c>
      <c r="J16" s="15" t="s">
        <v>25</v>
      </c>
      <c r="K16" s="26">
        <f>K7+K12</f>
        <v>0</v>
      </c>
      <c r="M16" s="13" t="s">
        <v>24</v>
      </c>
      <c r="N16" s="18">
        <f>ROUND(SUM(B16:H16),0)</f>
        <v>40</v>
      </c>
      <c r="P16" s="13"/>
      <c r="Q16" s="18"/>
      <c r="S16" s="13"/>
      <c r="T16" s="18"/>
    </row>
    <row r="17" spans="1:20" x14ac:dyDescent="0.25">
      <c r="A17" t="s">
        <v>25</v>
      </c>
      <c r="B17" s="1">
        <v>0</v>
      </c>
      <c r="C17" s="1">
        <v>0</v>
      </c>
      <c r="D17" s="1">
        <v>0</v>
      </c>
      <c r="E17" s="1">
        <v>0</v>
      </c>
      <c r="F17" s="1">
        <v>0</v>
      </c>
      <c r="G17" s="1">
        <v>0</v>
      </c>
      <c r="H17" s="1">
        <v>0</v>
      </c>
      <c r="M17" s="13" t="s">
        <v>25</v>
      </c>
      <c r="N17" s="18">
        <f>SUM(B17:H17)</f>
        <v>0</v>
      </c>
      <c r="P17" s="13"/>
      <c r="Q17" s="18"/>
      <c r="S17" s="13"/>
      <c r="T17" s="18"/>
    </row>
    <row r="18" spans="1:20" x14ac:dyDescent="0.25">
      <c r="B18" s="3"/>
      <c r="C18" s="3"/>
      <c r="D18" s="3"/>
      <c r="E18" s="3"/>
      <c r="F18" s="3"/>
      <c r="G18" s="3"/>
      <c r="H18" s="3"/>
      <c r="M18" s="13"/>
      <c r="N18" s="18"/>
      <c r="P18" s="13"/>
      <c r="Q18" s="18"/>
      <c r="S18" s="13"/>
      <c r="T18" s="18"/>
    </row>
    <row r="19" spans="1:20" x14ac:dyDescent="0.25">
      <c r="B19" s="1" t="s">
        <v>10</v>
      </c>
      <c r="C19" s="1" t="s">
        <v>11</v>
      </c>
      <c r="D19" s="1" t="s">
        <v>12</v>
      </c>
      <c r="E19" s="1" t="s">
        <v>13</v>
      </c>
      <c r="F19" s="1" t="s">
        <v>14</v>
      </c>
      <c r="G19" s="1" t="s">
        <v>15</v>
      </c>
      <c r="H19" s="1" t="s">
        <v>16</v>
      </c>
      <c r="M19" s="13"/>
      <c r="N19" s="18"/>
      <c r="P19" s="13"/>
      <c r="Q19" s="18"/>
      <c r="S19" s="13"/>
      <c r="T19" s="18"/>
    </row>
    <row r="20" spans="1:20" x14ac:dyDescent="0.25">
      <c r="B20" s="8">
        <v>44095</v>
      </c>
      <c r="C20" s="8">
        <v>44096</v>
      </c>
      <c r="D20" s="8">
        <v>44097</v>
      </c>
      <c r="E20" s="8">
        <v>44098</v>
      </c>
      <c r="F20" s="8">
        <v>44099</v>
      </c>
      <c r="G20" s="8">
        <v>44100</v>
      </c>
      <c r="H20" s="8">
        <v>44101</v>
      </c>
      <c r="M20" s="16" t="s">
        <v>75</v>
      </c>
      <c r="N20" s="18" t="s">
        <v>76</v>
      </c>
      <c r="P20" s="13" t="s">
        <v>77</v>
      </c>
      <c r="Q20" s="18" t="s">
        <v>78</v>
      </c>
      <c r="S20" s="13" t="s">
        <v>79</v>
      </c>
      <c r="T20" s="18" t="s">
        <v>78</v>
      </c>
    </row>
    <row r="21" spans="1:20" x14ac:dyDescent="0.25">
      <c r="A21" t="s">
        <v>24</v>
      </c>
      <c r="B21" s="11">
        <f>B2</f>
        <v>5.7142857142857144</v>
      </c>
      <c r="C21" s="11">
        <f>B2</f>
        <v>5.7142857142857144</v>
      </c>
      <c r="D21" s="11">
        <f>B2</f>
        <v>5.7142857142857144</v>
      </c>
      <c r="E21" s="11">
        <f>B2</f>
        <v>5.7142857142857144</v>
      </c>
      <c r="F21" s="11">
        <f>B2</f>
        <v>5.7142857142857144</v>
      </c>
      <c r="G21" s="11">
        <f>B2</f>
        <v>5.7142857142857144</v>
      </c>
      <c r="H21" s="11">
        <f>B2</f>
        <v>5.7142857142857144</v>
      </c>
      <c r="M21" s="13" t="s">
        <v>24</v>
      </c>
      <c r="N21" s="18">
        <f>ROUND(SUM(B21:H21),0)</f>
        <v>40</v>
      </c>
      <c r="P21" s="13" t="s">
        <v>24</v>
      </c>
      <c r="Q21" s="18">
        <f>N21+N26</f>
        <v>57</v>
      </c>
      <c r="S21" s="13" t="s">
        <v>24</v>
      </c>
      <c r="T21" s="18">
        <f>N21+N26</f>
        <v>57</v>
      </c>
    </row>
    <row r="22" spans="1:20" x14ac:dyDescent="0.25">
      <c r="A22" t="s">
        <v>25</v>
      </c>
      <c r="B22" s="1">
        <v>0</v>
      </c>
      <c r="C22" s="1">
        <v>0</v>
      </c>
      <c r="D22" s="1">
        <v>0</v>
      </c>
      <c r="E22" s="1">
        <v>0</v>
      </c>
      <c r="F22" s="1">
        <v>0</v>
      </c>
      <c r="G22" s="1">
        <v>0</v>
      </c>
      <c r="H22" s="1">
        <v>0</v>
      </c>
      <c r="M22" s="13" t="s">
        <v>25</v>
      </c>
      <c r="N22" s="18">
        <f>SUM(B22:H22)</f>
        <v>0</v>
      </c>
      <c r="P22" s="13" t="s">
        <v>25</v>
      </c>
      <c r="Q22" s="18">
        <f>N22+N27</f>
        <v>0</v>
      </c>
      <c r="S22" s="13" t="s">
        <v>25</v>
      </c>
      <c r="T22" s="18">
        <f>N22+N27</f>
        <v>0</v>
      </c>
    </row>
    <row r="23" spans="1:20" x14ac:dyDescent="0.25">
      <c r="B23" s="3"/>
      <c r="C23" s="3"/>
      <c r="D23" s="3"/>
      <c r="E23" s="3"/>
      <c r="F23" s="3"/>
      <c r="G23" s="3"/>
      <c r="H23" s="3"/>
      <c r="M23" s="13"/>
      <c r="N23" s="18"/>
      <c r="P23" s="13"/>
      <c r="Q23" s="18"/>
      <c r="S23" s="13"/>
      <c r="T23" s="18"/>
    </row>
    <row r="24" spans="1:20" x14ac:dyDescent="0.25">
      <c r="B24" s="1" t="s">
        <v>10</v>
      </c>
      <c r="C24" s="1" t="s">
        <v>11</v>
      </c>
      <c r="D24" s="1" t="s">
        <v>12</v>
      </c>
      <c r="E24" s="1" t="s">
        <v>13</v>
      </c>
      <c r="F24" s="1" t="s">
        <v>14</v>
      </c>
      <c r="G24" s="1" t="s">
        <v>15</v>
      </c>
      <c r="H24" s="1" t="s">
        <v>16</v>
      </c>
      <c r="M24" s="13"/>
      <c r="N24" s="18"/>
      <c r="P24" s="13" t="s">
        <v>30</v>
      </c>
      <c r="Q24" s="18"/>
      <c r="S24" s="13" t="s">
        <v>30</v>
      </c>
      <c r="T24" s="18"/>
    </row>
    <row r="25" spans="1:20" x14ac:dyDescent="0.25">
      <c r="B25" s="8">
        <v>44102</v>
      </c>
      <c r="C25" s="8">
        <v>44103</v>
      </c>
      <c r="D25" s="8">
        <v>44104</v>
      </c>
      <c r="E25" s="2"/>
      <c r="F25" s="2"/>
      <c r="G25" s="2"/>
      <c r="H25" s="2"/>
      <c r="M25" s="16" t="s">
        <v>80</v>
      </c>
      <c r="N25" s="18" t="s">
        <v>81</v>
      </c>
      <c r="P25" s="13" t="s">
        <v>24</v>
      </c>
      <c r="Q25" s="18">
        <f>Q6+Q11+Q16+Q21</f>
        <v>171</v>
      </c>
      <c r="S25" s="13" t="s">
        <v>24</v>
      </c>
      <c r="T25" s="18">
        <f>T6+T11+T16+T21</f>
        <v>171</v>
      </c>
    </row>
    <row r="26" spans="1:20" x14ac:dyDescent="0.25">
      <c r="A26" t="s">
        <v>24</v>
      </c>
      <c r="B26" s="11">
        <f>B2</f>
        <v>5.7142857142857144</v>
      </c>
      <c r="C26" s="11">
        <f>B2</f>
        <v>5.7142857142857144</v>
      </c>
      <c r="D26" s="11">
        <f>B2</f>
        <v>5.7142857142857144</v>
      </c>
      <c r="E26" s="4"/>
      <c r="F26" s="4"/>
      <c r="G26" s="4"/>
      <c r="H26" s="4"/>
      <c r="M26" s="13" t="s">
        <v>24</v>
      </c>
      <c r="N26" s="18">
        <f>ROUND(SUM(B26:H26),0)</f>
        <v>17</v>
      </c>
      <c r="P26" s="15" t="s">
        <v>25</v>
      </c>
      <c r="Q26" s="21">
        <f>Q7+Q12+Q17+Q22</f>
        <v>0</v>
      </c>
      <c r="S26" s="15" t="s">
        <v>25</v>
      </c>
      <c r="T26" s="21">
        <f>T7+T12+T17+T22</f>
        <v>0</v>
      </c>
    </row>
    <row r="27" spans="1:20" x14ac:dyDescent="0.25">
      <c r="A27" t="s">
        <v>25</v>
      </c>
      <c r="B27" s="1">
        <v>0</v>
      </c>
      <c r="C27" s="1">
        <v>0</v>
      </c>
      <c r="D27" s="1">
        <v>0</v>
      </c>
      <c r="E27" s="2"/>
      <c r="F27" s="2"/>
      <c r="G27" s="2"/>
      <c r="H27" s="2"/>
      <c r="M27" s="13" t="s">
        <v>25</v>
      </c>
      <c r="N27" s="18">
        <f>SUM(B27:H27)</f>
        <v>0</v>
      </c>
    </row>
    <row r="28" spans="1:20" x14ac:dyDescent="0.25">
      <c r="M28" s="13"/>
      <c r="N28" s="18"/>
    </row>
    <row r="29" spans="1:20" x14ac:dyDescent="0.25">
      <c r="M29" s="13" t="s">
        <v>30</v>
      </c>
      <c r="N29" s="18"/>
    </row>
    <row r="30" spans="1:20" x14ac:dyDescent="0.25">
      <c r="M30" s="13" t="s">
        <v>24</v>
      </c>
      <c r="N30" s="18">
        <f>N6+N11+N16+N21+N26</f>
        <v>171</v>
      </c>
    </row>
    <row r="31" spans="1:20" x14ac:dyDescent="0.25">
      <c r="M31" s="15" t="s">
        <v>25</v>
      </c>
      <c r="N31" s="21">
        <f>N7+N12+N17+N22+N27</f>
        <v>0</v>
      </c>
    </row>
  </sheetData>
  <pageMargins left="0.7" right="0.7" top="0.75" bottom="0.75" header="0.3" footer="0.3"/>
  <pageSetup paperSize="9" orientation="landscape" verticalDpi="0" r:id="rId1"/>
  <ignoredErrors>
    <ignoredError sqref="K7" formulaRange="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A6F109-DB4A-42F4-9CD2-6EDF61225875}">
  <dimension ref="A1:T31"/>
  <sheetViews>
    <sheetView zoomScaleNormal="100" workbookViewId="0">
      <selection activeCell="E7" sqref="E7"/>
    </sheetView>
  </sheetViews>
  <sheetFormatPr defaultRowHeight="15" x14ac:dyDescent="0.25"/>
  <cols>
    <col min="1" max="1" width="16.28515625" bestFit="1" customWidth="1"/>
    <col min="2" max="8" width="9.140625" style="1"/>
    <col min="10" max="10" width="13.140625" bestFit="1" customWidth="1"/>
    <col min="11" max="11" width="9.85546875" style="23" bestFit="1" customWidth="1"/>
    <col min="13" max="13" width="13.140625" bestFit="1" customWidth="1"/>
    <col min="14" max="14" width="11" style="1" bestFit="1" customWidth="1"/>
    <col min="16" max="16" width="17" bestFit="1" customWidth="1"/>
    <col min="17" max="17" width="11" style="1" bestFit="1" customWidth="1"/>
    <col min="19" max="19" width="17" bestFit="1" customWidth="1"/>
    <col min="20" max="20" width="11" style="1" bestFit="1" customWidth="1"/>
  </cols>
  <sheetData>
    <row r="1" spans="1:20" x14ac:dyDescent="0.25">
      <c r="A1" s="10" t="s">
        <v>0</v>
      </c>
    </row>
    <row r="2" spans="1:20" x14ac:dyDescent="0.25">
      <c r="A2" t="s">
        <v>5</v>
      </c>
      <c r="B2" s="11">
        <f>'Contracted hours'!B7</f>
        <v>5.7142857142857144</v>
      </c>
    </row>
    <row r="3" spans="1:20" x14ac:dyDescent="0.25">
      <c r="J3" s="12" t="s">
        <v>6</v>
      </c>
      <c r="K3" s="24"/>
      <c r="L3" s="7"/>
      <c r="M3" s="12" t="s">
        <v>7</v>
      </c>
      <c r="N3" s="17"/>
      <c r="O3" s="7"/>
      <c r="P3" s="12" t="s">
        <v>8</v>
      </c>
      <c r="Q3" s="17"/>
      <c r="R3" s="7"/>
      <c r="S3" s="12" t="s">
        <v>9</v>
      </c>
      <c r="T3" s="22"/>
    </row>
    <row r="4" spans="1:20" x14ac:dyDescent="0.25">
      <c r="B4" s="1" t="s">
        <v>10</v>
      </c>
      <c r="C4" s="1" t="s">
        <v>11</v>
      </c>
      <c r="D4" s="1" t="s">
        <v>12</v>
      </c>
      <c r="E4" s="1" t="s">
        <v>13</v>
      </c>
      <c r="F4" s="1" t="s">
        <v>14</v>
      </c>
      <c r="G4" s="1" t="s">
        <v>15</v>
      </c>
      <c r="H4" s="1" t="s">
        <v>16</v>
      </c>
      <c r="J4" s="13"/>
      <c r="K4" s="25"/>
      <c r="M4" s="13"/>
      <c r="N4" s="18"/>
      <c r="P4" s="13"/>
      <c r="Q4" s="18"/>
      <c r="S4" s="13"/>
      <c r="T4" s="18"/>
    </row>
    <row r="5" spans="1:20" x14ac:dyDescent="0.25">
      <c r="B5" s="2"/>
      <c r="C5" s="2"/>
      <c r="D5" s="2"/>
      <c r="E5" s="9">
        <v>44105</v>
      </c>
      <c r="F5" s="9">
        <v>44106</v>
      </c>
      <c r="G5" s="9">
        <v>44107</v>
      </c>
      <c r="H5" s="9">
        <v>44108</v>
      </c>
      <c r="J5" s="13" t="s">
        <v>67</v>
      </c>
      <c r="K5" s="25" t="s">
        <v>82</v>
      </c>
      <c r="M5" s="16" t="s">
        <v>80</v>
      </c>
      <c r="N5" s="18" t="s">
        <v>83</v>
      </c>
      <c r="P5" s="13" t="s">
        <v>77</v>
      </c>
      <c r="Q5" s="18" t="s">
        <v>83</v>
      </c>
      <c r="S5" s="13" t="s">
        <v>79</v>
      </c>
      <c r="T5" s="18" t="s">
        <v>84</v>
      </c>
    </row>
    <row r="6" spans="1:20" x14ac:dyDescent="0.25">
      <c r="A6" t="s">
        <v>24</v>
      </c>
      <c r="B6" s="2"/>
      <c r="C6" s="4"/>
      <c r="D6" s="4"/>
      <c r="E6" s="11">
        <f>B2</f>
        <v>5.7142857142857144</v>
      </c>
      <c r="F6" s="11">
        <f>B2</f>
        <v>5.7142857142857144</v>
      </c>
      <c r="G6" s="11">
        <f>B2</f>
        <v>5.7142857142857144</v>
      </c>
      <c r="H6" s="11">
        <f>B2</f>
        <v>5.7142857142857144</v>
      </c>
      <c r="J6" s="13" t="s">
        <v>24</v>
      </c>
      <c r="K6" s="25">
        <f>ROUND(SUM(E6:H6,B11),0)</f>
        <v>29</v>
      </c>
      <c r="M6" s="13" t="s">
        <v>24</v>
      </c>
      <c r="N6" s="18">
        <f>ROUND(SUM(B6:H6),0)</f>
        <v>23</v>
      </c>
      <c r="P6" s="13" t="s">
        <v>24</v>
      </c>
      <c r="Q6" s="18">
        <f>N6</f>
        <v>23</v>
      </c>
      <c r="S6" s="13" t="s">
        <v>24</v>
      </c>
      <c r="T6" s="18">
        <f>N6+N11+N16</f>
        <v>103</v>
      </c>
    </row>
    <row r="7" spans="1:20" x14ac:dyDescent="0.25">
      <c r="A7" t="s">
        <v>25</v>
      </c>
      <c r="B7" s="2"/>
      <c r="C7" s="2"/>
      <c r="D7" s="2"/>
      <c r="E7" s="6">
        <v>0</v>
      </c>
      <c r="F7" s="6">
        <v>0</v>
      </c>
      <c r="G7" s="1">
        <v>0</v>
      </c>
      <c r="H7" s="1">
        <v>0</v>
      </c>
      <c r="J7" s="13" t="s">
        <v>25</v>
      </c>
      <c r="K7" s="25">
        <f>SUM(E7:H7,B12)</f>
        <v>0</v>
      </c>
      <c r="M7" s="13" t="s">
        <v>25</v>
      </c>
      <c r="N7" s="18">
        <f>ROUND(SUM(B7:H7),0)</f>
        <v>0</v>
      </c>
      <c r="P7" s="13" t="s">
        <v>25</v>
      </c>
      <c r="Q7" s="18">
        <f>N7</f>
        <v>0</v>
      </c>
      <c r="S7" s="13" t="s">
        <v>25</v>
      </c>
      <c r="T7" s="18">
        <f>N7+N12+N17</f>
        <v>0</v>
      </c>
    </row>
    <row r="8" spans="1:20" x14ac:dyDescent="0.25">
      <c r="A8" s="5"/>
      <c r="B8" s="6"/>
      <c r="C8" s="6"/>
      <c r="D8" s="3"/>
      <c r="E8" s="3"/>
      <c r="F8" s="3"/>
      <c r="G8" s="3"/>
      <c r="H8" s="3"/>
      <c r="J8" s="13"/>
      <c r="K8" s="25"/>
      <c r="M8" s="13"/>
      <c r="N8" s="18"/>
      <c r="P8" s="13"/>
      <c r="Q8" s="18"/>
      <c r="S8" s="13"/>
      <c r="T8" s="18"/>
    </row>
    <row r="9" spans="1:20" x14ac:dyDescent="0.25">
      <c r="B9" s="1" t="s">
        <v>10</v>
      </c>
      <c r="C9" s="1" t="s">
        <v>11</v>
      </c>
      <c r="D9" s="1" t="s">
        <v>12</v>
      </c>
      <c r="E9" s="1" t="s">
        <v>13</v>
      </c>
      <c r="F9" s="1" t="s">
        <v>14</v>
      </c>
      <c r="G9" s="1" t="s">
        <v>15</v>
      </c>
      <c r="H9" s="1" t="s">
        <v>16</v>
      </c>
      <c r="J9" s="13"/>
      <c r="K9" s="25"/>
      <c r="M9" s="13"/>
      <c r="N9" s="18"/>
      <c r="P9" s="13"/>
      <c r="Q9" s="18"/>
      <c r="S9" s="13"/>
      <c r="T9" s="18"/>
    </row>
    <row r="10" spans="1:20" x14ac:dyDescent="0.25">
      <c r="B10" s="8">
        <v>44109</v>
      </c>
      <c r="C10" s="8">
        <v>44110</v>
      </c>
      <c r="D10" s="8">
        <v>44111</v>
      </c>
      <c r="E10" s="8">
        <v>44112</v>
      </c>
      <c r="F10" s="8">
        <v>44113</v>
      </c>
      <c r="G10" s="8">
        <v>44114</v>
      </c>
      <c r="H10" s="8">
        <v>44115</v>
      </c>
      <c r="J10" s="13" t="s">
        <v>85</v>
      </c>
      <c r="K10" s="25" t="s">
        <v>86</v>
      </c>
      <c r="M10" s="16" t="s">
        <v>87</v>
      </c>
      <c r="N10" s="18" t="s">
        <v>88</v>
      </c>
      <c r="P10" s="13" t="s">
        <v>89</v>
      </c>
      <c r="Q10" s="18" t="s">
        <v>90</v>
      </c>
      <c r="S10" s="13"/>
      <c r="T10" s="18"/>
    </row>
    <row r="11" spans="1:20" x14ac:dyDescent="0.25">
      <c r="A11" t="s">
        <v>24</v>
      </c>
      <c r="B11" s="11">
        <f>B2</f>
        <v>5.7142857142857144</v>
      </c>
      <c r="C11" s="11">
        <f>B2</f>
        <v>5.7142857142857144</v>
      </c>
      <c r="D11" s="11">
        <f>B2</f>
        <v>5.7142857142857144</v>
      </c>
      <c r="E11" s="11">
        <f>B2</f>
        <v>5.7142857142857144</v>
      </c>
      <c r="F11" s="11">
        <f>B2</f>
        <v>5.7142857142857144</v>
      </c>
      <c r="G11" s="11">
        <f>B2</f>
        <v>5.7142857142857144</v>
      </c>
      <c r="H11" s="11">
        <f>B2</f>
        <v>5.7142857142857144</v>
      </c>
      <c r="J11" s="13" t="s">
        <v>24</v>
      </c>
      <c r="K11" s="25">
        <f>ROUND(SUM(C11:H11,B16:H16,B21:H21,B26:G26),0)</f>
        <v>149</v>
      </c>
      <c r="M11" s="13" t="s">
        <v>24</v>
      </c>
      <c r="N11" s="18">
        <f>ROUND(SUM(B11:H11),0)</f>
        <v>40</v>
      </c>
      <c r="P11" s="13" t="s">
        <v>24</v>
      </c>
      <c r="Q11" s="18">
        <f>N11+N16</f>
        <v>80</v>
      </c>
      <c r="S11" s="13"/>
      <c r="T11" s="18"/>
    </row>
    <row r="12" spans="1:20" x14ac:dyDescent="0.25">
      <c r="A12" t="s">
        <v>25</v>
      </c>
      <c r="B12" s="1">
        <v>0</v>
      </c>
      <c r="C12" s="1">
        <v>0</v>
      </c>
      <c r="D12" s="1">
        <v>0</v>
      </c>
      <c r="E12" s="1">
        <v>0</v>
      </c>
      <c r="F12" s="1">
        <v>0</v>
      </c>
      <c r="G12" s="1">
        <v>0</v>
      </c>
      <c r="H12" s="1">
        <v>0</v>
      </c>
      <c r="J12" s="13" t="s">
        <v>25</v>
      </c>
      <c r="K12" s="25">
        <f>SUM(C12:H12,B17:H17,B22:H22,B27:G27)</f>
        <v>0</v>
      </c>
      <c r="M12" s="13" t="s">
        <v>25</v>
      </c>
      <c r="N12" s="18">
        <f>ROUND(SUM(B12:H12),0)</f>
        <v>0</v>
      </c>
      <c r="P12" s="13" t="s">
        <v>25</v>
      </c>
      <c r="Q12" s="18">
        <f>N12+N17</f>
        <v>0</v>
      </c>
      <c r="S12" s="13"/>
      <c r="T12" s="18"/>
    </row>
    <row r="13" spans="1:20" x14ac:dyDescent="0.25">
      <c r="B13" s="3"/>
      <c r="C13" s="3"/>
      <c r="D13" s="3"/>
      <c r="E13" s="3"/>
      <c r="F13" s="3"/>
      <c r="G13" s="3"/>
      <c r="H13" s="3"/>
      <c r="J13" s="13"/>
      <c r="K13" s="25"/>
      <c r="M13" s="13"/>
      <c r="N13" s="18"/>
      <c r="P13" s="13"/>
      <c r="Q13" s="18"/>
      <c r="S13" s="13"/>
      <c r="T13" s="18"/>
    </row>
    <row r="14" spans="1:20" x14ac:dyDescent="0.25">
      <c r="B14" s="1" t="s">
        <v>10</v>
      </c>
      <c r="C14" s="1" t="s">
        <v>11</v>
      </c>
      <c r="D14" s="1" t="s">
        <v>12</v>
      </c>
      <c r="E14" s="1" t="s">
        <v>13</v>
      </c>
      <c r="F14" s="1" t="s">
        <v>14</v>
      </c>
      <c r="G14" s="1" t="s">
        <v>15</v>
      </c>
      <c r="H14" s="1" t="s">
        <v>16</v>
      </c>
      <c r="J14" s="16" t="s">
        <v>30</v>
      </c>
      <c r="K14" s="25"/>
      <c r="M14" s="13"/>
      <c r="N14" s="18"/>
      <c r="P14" s="13"/>
      <c r="Q14" s="18"/>
      <c r="S14" s="13"/>
      <c r="T14" s="18"/>
    </row>
    <row r="15" spans="1:20" x14ac:dyDescent="0.25">
      <c r="B15" s="8">
        <v>44116</v>
      </c>
      <c r="C15" s="8">
        <v>44117</v>
      </c>
      <c r="D15" s="8">
        <v>44118</v>
      </c>
      <c r="E15" s="8">
        <v>44119</v>
      </c>
      <c r="F15" s="8">
        <v>44120</v>
      </c>
      <c r="G15" s="8">
        <v>44121</v>
      </c>
      <c r="H15" s="8">
        <v>44122</v>
      </c>
      <c r="J15" s="13" t="s">
        <v>24</v>
      </c>
      <c r="K15" s="25">
        <f>K6+K11</f>
        <v>178</v>
      </c>
      <c r="M15" s="16" t="s">
        <v>91</v>
      </c>
      <c r="N15" s="18" t="s">
        <v>92</v>
      </c>
      <c r="P15" s="13"/>
      <c r="Q15" s="18"/>
      <c r="S15" s="13"/>
      <c r="T15" s="18"/>
    </row>
    <row r="16" spans="1:20" x14ac:dyDescent="0.25">
      <c r="A16" t="s">
        <v>24</v>
      </c>
      <c r="B16" s="11">
        <f>B2</f>
        <v>5.7142857142857144</v>
      </c>
      <c r="C16" s="11">
        <f>B2</f>
        <v>5.7142857142857144</v>
      </c>
      <c r="D16" s="11">
        <f>B2</f>
        <v>5.7142857142857144</v>
      </c>
      <c r="E16" s="11">
        <f>B2</f>
        <v>5.7142857142857144</v>
      </c>
      <c r="F16" s="11">
        <f>B2</f>
        <v>5.7142857142857144</v>
      </c>
      <c r="G16" s="11">
        <f>B2</f>
        <v>5.7142857142857144</v>
      </c>
      <c r="H16" s="11">
        <f>B2</f>
        <v>5.7142857142857144</v>
      </c>
      <c r="J16" s="15" t="s">
        <v>25</v>
      </c>
      <c r="K16" s="26">
        <f>K7+K12</f>
        <v>0</v>
      </c>
      <c r="M16" s="13" t="s">
        <v>24</v>
      </c>
      <c r="N16" s="18">
        <f>ROUND(SUM(B16:H16),0)</f>
        <v>40</v>
      </c>
      <c r="P16" s="13"/>
      <c r="Q16" s="18"/>
      <c r="S16" s="13"/>
      <c r="T16" s="18"/>
    </row>
    <row r="17" spans="1:20" x14ac:dyDescent="0.25">
      <c r="A17" t="s">
        <v>25</v>
      </c>
      <c r="B17" s="1">
        <v>0</v>
      </c>
      <c r="C17" s="1">
        <v>0</v>
      </c>
      <c r="D17" s="1">
        <v>0</v>
      </c>
      <c r="E17" s="1">
        <v>0</v>
      </c>
      <c r="F17" s="1">
        <v>0</v>
      </c>
      <c r="G17" s="1">
        <v>0</v>
      </c>
      <c r="H17" s="1">
        <v>0</v>
      </c>
      <c r="M17" s="13" t="s">
        <v>25</v>
      </c>
      <c r="N17" s="18">
        <f>ROUND(SUM(B17:H17),0)</f>
        <v>0</v>
      </c>
      <c r="P17" s="13"/>
      <c r="Q17" s="18"/>
      <c r="S17" s="13"/>
      <c r="T17" s="18"/>
    </row>
    <row r="18" spans="1:20" x14ac:dyDescent="0.25">
      <c r="B18" s="3"/>
      <c r="C18" s="3"/>
      <c r="D18" s="3"/>
      <c r="E18" s="3"/>
      <c r="F18" s="3"/>
      <c r="G18" s="3"/>
      <c r="H18" s="3"/>
      <c r="M18" s="13"/>
      <c r="N18" s="18"/>
      <c r="P18" s="13"/>
      <c r="Q18" s="18"/>
      <c r="S18" s="13"/>
      <c r="T18" s="18"/>
    </row>
    <row r="19" spans="1:20" x14ac:dyDescent="0.25">
      <c r="B19" s="1" t="s">
        <v>10</v>
      </c>
      <c r="C19" s="1" t="s">
        <v>11</v>
      </c>
      <c r="D19" s="1" t="s">
        <v>12</v>
      </c>
      <c r="E19" s="1" t="s">
        <v>13</v>
      </c>
      <c r="F19" s="1" t="s">
        <v>14</v>
      </c>
      <c r="G19" s="1" t="s">
        <v>15</v>
      </c>
      <c r="H19" s="1" t="s">
        <v>16</v>
      </c>
      <c r="M19" s="13"/>
      <c r="N19" s="18"/>
      <c r="P19" s="13"/>
      <c r="Q19" s="18"/>
      <c r="S19" s="13"/>
      <c r="T19" s="18"/>
    </row>
    <row r="20" spans="1:20" x14ac:dyDescent="0.25">
      <c r="B20" s="8">
        <v>44123</v>
      </c>
      <c r="C20" s="8">
        <v>44124</v>
      </c>
      <c r="D20" s="8">
        <v>44125</v>
      </c>
      <c r="E20" s="8">
        <v>44126</v>
      </c>
      <c r="F20" s="8">
        <v>44127</v>
      </c>
      <c r="G20" s="8">
        <v>44128</v>
      </c>
      <c r="H20" s="8">
        <v>44129</v>
      </c>
      <c r="M20" s="16" t="s">
        <v>93</v>
      </c>
      <c r="N20" s="18" t="s">
        <v>94</v>
      </c>
      <c r="P20" s="13" t="s">
        <v>95</v>
      </c>
      <c r="Q20" s="18" t="s">
        <v>96</v>
      </c>
      <c r="S20" s="13" t="s">
        <v>97</v>
      </c>
      <c r="T20" s="18" t="s">
        <v>96</v>
      </c>
    </row>
    <row r="21" spans="1:20" x14ac:dyDescent="0.25">
      <c r="A21" t="s">
        <v>24</v>
      </c>
      <c r="B21" s="11">
        <f>B2</f>
        <v>5.7142857142857144</v>
      </c>
      <c r="C21" s="11">
        <f>B2</f>
        <v>5.7142857142857144</v>
      </c>
      <c r="D21" s="11">
        <f>B2</f>
        <v>5.7142857142857144</v>
      </c>
      <c r="E21" s="11">
        <f>B2</f>
        <v>5.7142857142857144</v>
      </c>
      <c r="F21" s="11">
        <f>B2</f>
        <v>5.7142857142857144</v>
      </c>
      <c r="G21" s="11">
        <f>B2</f>
        <v>5.7142857142857144</v>
      </c>
      <c r="H21" s="11">
        <f>B2</f>
        <v>5.7142857142857144</v>
      </c>
      <c r="M21" s="13" t="s">
        <v>24</v>
      </c>
      <c r="N21" s="18">
        <f>ROUND(SUM(B21:H21),0)</f>
        <v>40</v>
      </c>
      <c r="P21" s="13" t="s">
        <v>24</v>
      </c>
      <c r="Q21" s="18">
        <f>N21+N26</f>
        <v>74</v>
      </c>
      <c r="S21" s="13" t="s">
        <v>24</v>
      </c>
      <c r="T21" s="18">
        <f>N21+N26</f>
        <v>74</v>
      </c>
    </row>
    <row r="22" spans="1:20" x14ac:dyDescent="0.25">
      <c r="A22" t="s">
        <v>25</v>
      </c>
      <c r="B22" s="1">
        <v>0</v>
      </c>
      <c r="C22" s="1">
        <v>0</v>
      </c>
      <c r="D22" s="1">
        <v>0</v>
      </c>
      <c r="E22" s="1">
        <v>0</v>
      </c>
      <c r="F22" s="1">
        <v>0</v>
      </c>
      <c r="G22" s="1">
        <v>0</v>
      </c>
      <c r="H22" s="1">
        <v>0</v>
      </c>
      <c r="M22" s="13" t="s">
        <v>25</v>
      </c>
      <c r="N22" s="18">
        <f>ROUND(SUM(B22:H22),0)</f>
        <v>0</v>
      </c>
      <c r="P22" s="13" t="s">
        <v>25</v>
      </c>
      <c r="Q22" s="18">
        <f>N22+N27</f>
        <v>0</v>
      </c>
      <c r="S22" s="13" t="s">
        <v>25</v>
      </c>
      <c r="T22" s="18">
        <f>N22+N27</f>
        <v>0</v>
      </c>
    </row>
    <row r="23" spans="1:20" x14ac:dyDescent="0.25">
      <c r="B23" s="3"/>
      <c r="C23" s="3"/>
      <c r="D23" s="3"/>
      <c r="E23" s="3"/>
      <c r="F23" s="3"/>
      <c r="G23" s="3"/>
      <c r="H23" s="3"/>
      <c r="M23" s="13"/>
      <c r="N23" s="18"/>
      <c r="P23" s="13"/>
      <c r="Q23" s="18"/>
      <c r="S23" s="13"/>
      <c r="T23" s="18"/>
    </row>
    <row r="24" spans="1:20" x14ac:dyDescent="0.25">
      <c r="B24" s="1" t="s">
        <v>10</v>
      </c>
      <c r="C24" s="1" t="s">
        <v>11</v>
      </c>
      <c r="D24" s="1" t="s">
        <v>12</v>
      </c>
      <c r="E24" s="1" t="s">
        <v>13</v>
      </c>
      <c r="F24" s="1" t="s">
        <v>14</v>
      </c>
      <c r="G24" s="1" t="s">
        <v>15</v>
      </c>
      <c r="H24" s="1" t="s">
        <v>16</v>
      </c>
      <c r="M24" s="13"/>
      <c r="N24" s="18"/>
      <c r="P24" s="13" t="s">
        <v>30</v>
      </c>
      <c r="Q24" s="18"/>
      <c r="S24" s="13" t="s">
        <v>30</v>
      </c>
      <c r="T24" s="18"/>
    </row>
    <row r="25" spans="1:20" x14ac:dyDescent="0.25">
      <c r="B25" s="8">
        <v>44130</v>
      </c>
      <c r="C25" s="8">
        <v>44131</v>
      </c>
      <c r="D25" s="8">
        <v>44132</v>
      </c>
      <c r="E25" s="8">
        <v>44133</v>
      </c>
      <c r="F25" s="8">
        <v>44134</v>
      </c>
      <c r="G25" s="8">
        <v>44135</v>
      </c>
      <c r="H25" s="2"/>
      <c r="M25" s="16" t="s">
        <v>98</v>
      </c>
      <c r="N25" s="18" t="s">
        <v>99</v>
      </c>
      <c r="P25" s="13" t="s">
        <v>24</v>
      </c>
      <c r="Q25" s="18">
        <f>Q6+Q11+Q16+Q21</f>
        <v>177</v>
      </c>
      <c r="S25" s="13" t="s">
        <v>24</v>
      </c>
      <c r="T25" s="18">
        <f>T6+T11+T16+T21</f>
        <v>177</v>
      </c>
    </row>
    <row r="26" spans="1:20" x14ac:dyDescent="0.25">
      <c r="A26" t="s">
        <v>24</v>
      </c>
      <c r="B26" s="11">
        <f>B2</f>
        <v>5.7142857142857144</v>
      </c>
      <c r="C26" s="11">
        <f>B2</f>
        <v>5.7142857142857144</v>
      </c>
      <c r="D26" s="11">
        <f>B2</f>
        <v>5.7142857142857144</v>
      </c>
      <c r="E26" s="11">
        <f>B2</f>
        <v>5.7142857142857144</v>
      </c>
      <c r="F26" s="11">
        <f>B2</f>
        <v>5.7142857142857144</v>
      </c>
      <c r="G26" s="11">
        <f>B2</f>
        <v>5.7142857142857144</v>
      </c>
      <c r="H26" s="4"/>
      <c r="M26" s="13" t="s">
        <v>24</v>
      </c>
      <c r="N26" s="18">
        <f>ROUND(SUM(B26:H26),0)</f>
        <v>34</v>
      </c>
      <c r="P26" s="15" t="s">
        <v>25</v>
      </c>
      <c r="Q26" s="21">
        <f>Q7+Q12+Q17+Q22</f>
        <v>0</v>
      </c>
      <c r="S26" s="15" t="s">
        <v>25</v>
      </c>
      <c r="T26" s="21">
        <f>T7+T12+T17+T22</f>
        <v>0</v>
      </c>
    </row>
    <row r="27" spans="1:20" x14ac:dyDescent="0.25">
      <c r="A27" t="s">
        <v>25</v>
      </c>
      <c r="B27" s="1">
        <v>0</v>
      </c>
      <c r="C27" s="1">
        <v>0</v>
      </c>
      <c r="D27" s="1">
        <v>0</v>
      </c>
      <c r="E27" s="6">
        <v>0</v>
      </c>
      <c r="F27" s="6">
        <v>0</v>
      </c>
      <c r="G27" s="6">
        <v>0</v>
      </c>
      <c r="H27" s="2"/>
      <c r="M27" s="13" t="s">
        <v>25</v>
      </c>
      <c r="N27" s="18">
        <f>ROUND(SUM(B27:H27),0)</f>
        <v>0</v>
      </c>
    </row>
    <row r="28" spans="1:20" x14ac:dyDescent="0.25">
      <c r="M28" s="13"/>
      <c r="N28" s="18"/>
    </row>
    <row r="29" spans="1:20" x14ac:dyDescent="0.25">
      <c r="M29" s="13" t="s">
        <v>30</v>
      </c>
      <c r="N29" s="18"/>
    </row>
    <row r="30" spans="1:20" x14ac:dyDescent="0.25">
      <c r="M30" s="13" t="s">
        <v>24</v>
      </c>
      <c r="N30" s="18">
        <f>N6+N11+N16+N21+N26</f>
        <v>177</v>
      </c>
    </row>
    <row r="31" spans="1:20" x14ac:dyDescent="0.25">
      <c r="M31" s="15" t="s">
        <v>25</v>
      </c>
      <c r="N31" s="21">
        <f>N7+N12+N17+N22+N27</f>
        <v>0</v>
      </c>
    </row>
  </sheetData>
  <pageMargins left="0.7" right="0.7" top="0.75" bottom="0.75" header="0.3" footer="0.3"/>
  <pageSetup paperSize="9" orientation="landscape" verticalDpi="0" r:id="rId1"/>
  <ignoredErrors>
    <ignoredError sqref="K12" formulaRange="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CB5B7F4877F1247B8E960B679218018" ma:contentTypeVersion="11" ma:contentTypeDescription="Create a new document." ma:contentTypeScope="" ma:versionID="cf0f74627c79cb328cb6e30486bdcc21">
  <xsd:schema xmlns:xsd="http://www.w3.org/2001/XMLSchema" xmlns:xs="http://www.w3.org/2001/XMLSchema" xmlns:p="http://schemas.microsoft.com/office/2006/metadata/properties" xmlns:ns2="b3baa7c8-37d2-42ab-a8c2-2e01cb8c32f6" xmlns:ns3="ebe7510c-4fe9-478a-a257-983aaf4fa07e" targetNamespace="http://schemas.microsoft.com/office/2006/metadata/properties" ma:root="true" ma:fieldsID="af0e31e582afc65a85673a113e26cde4" ns2:_="" ns3:_="">
    <xsd:import namespace="b3baa7c8-37d2-42ab-a8c2-2e01cb8c32f6"/>
    <xsd:import namespace="ebe7510c-4fe9-478a-a257-983aaf4fa07e"/>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DateTaken" minOccurs="0"/>
                <xsd:element ref="ns2:MediaServiceAutoKeyPoints" minOccurs="0"/>
                <xsd:element ref="ns2:MediaServiceKeyPoints" minOccurs="0"/>
                <xsd:element ref="ns2:MediaServiceOCR" minOccurs="0"/>
                <xsd:element ref="ns3:SharedWithUsers" minOccurs="0"/>
                <xsd:element ref="ns3:SharedWithDetails"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baa7c8-37d2-42ab-a8c2-2e01cb8c32f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DateTaken" ma:index="11" nillable="true" ma:displayName="MediaServiceDateTaken" ma:hidden="true" ma:internalName="MediaServiceDateTaken" ma:readOnly="true">
      <xsd:simpleType>
        <xsd:restriction base="dms:Text"/>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be7510c-4fe9-478a-a257-983aaf4fa07e"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76CF2A9-242A-4FAF-8B5F-9DF80F6CFC7A}"/>
</file>

<file path=customXml/itemProps2.xml><?xml version="1.0" encoding="utf-8"?>
<ds:datastoreItem xmlns:ds="http://schemas.openxmlformats.org/officeDocument/2006/customXml" ds:itemID="{3C511036-DC13-4864-BE9E-FCFF6D59AD39}"/>
</file>

<file path=customXml/itemProps3.xml><?xml version="1.0" encoding="utf-8"?>
<ds:datastoreItem xmlns:ds="http://schemas.openxmlformats.org/officeDocument/2006/customXml" ds:itemID="{575D0901-943B-4951-BB9D-7D498D45103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Contracted hours</vt:lpstr>
      <vt:lpstr>July</vt:lpstr>
      <vt:lpstr>Aug</vt:lpstr>
      <vt:lpstr>Sep</vt:lpstr>
      <vt:lpstr>Oct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Morgan, Duncan</dc:creator>
  <cp:keywords/>
  <dc:description/>
  <cp:lastModifiedBy>Morgan, Duncan</cp:lastModifiedBy>
  <cp:revision/>
  <cp:lastPrinted>2020-07-30T12:38:05Z</cp:lastPrinted>
  <dcterms:created xsi:type="dcterms:W3CDTF">2020-07-24T09:34:44Z</dcterms:created>
  <dcterms:modified xsi:type="dcterms:W3CDTF">2020-08-03T08:45:34Z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0x0101004CB5B7F4877F1247B8E960B679218018</vt:lpwstr>
  </property>
</Properties>
</file>